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erez.elizabeth\Desktop\"/>
    </mc:Choice>
  </mc:AlternateContent>
  <bookViews>
    <workbookView xWindow="0" yWindow="0" windowWidth="24000" windowHeight="97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OAI!$B$9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5251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H11" i="8"/>
  <c r="K11" i="8"/>
  <c r="I10" i="8"/>
  <c r="N4" i="8"/>
  <c r="H10" i="8"/>
  <c r="E5" i="8"/>
  <c r="G11" i="8"/>
  <c r="D7" i="8"/>
  <c r="H7" i="8"/>
  <c r="I4" i="8"/>
  <c r="D11" i="8"/>
  <c r="K5" i="8"/>
  <c r="E8" i="8"/>
  <c r="D10" i="8"/>
  <c r="L4" i="8"/>
  <c r="J8" i="8"/>
  <c r="G8" i="8"/>
  <c r="C7" i="8"/>
  <c r="C8" i="8"/>
  <c r="G10" i="8"/>
  <c r="L5" i="8"/>
  <c r="J4" i="8"/>
  <c r="L10" i="8"/>
  <c r="N10" i="8"/>
  <c r="H5" i="8"/>
  <c r="I5" i="8"/>
  <c r="D8" i="8"/>
  <c r="K8" i="8"/>
  <c r="J11" i="8"/>
  <c r="K7" i="8"/>
  <c r="E10" i="8"/>
  <c r="C10" i="8"/>
  <c r="I11" i="8"/>
  <c r="N5" i="8"/>
  <c r="L11" i="8"/>
  <c r="J7" i="8"/>
  <c r="E4" i="8"/>
  <c r="F11" i="8"/>
  <c r="G7" i="8"/>
  <c r="F5" i="8"/>
  <c r="N8" i="8"/>
  <c r="M5" i="8"/>
  <c r="L8" i="8"/>
  <c r="C5" i="8"/>
  <c r="E7" i="8"/>
  <c r="M7" i="8"/>
  <c r="F8" i="8"/>
  <c r="M4" i="8"/>
  <c r="C4" i="8"/>
  <c r="N7" i="8"/>
  <c r="L7" i="8"/>
  <c r="K4" i="8"/>
  <c r="K10" i="8"/>
  <c r="F7" i="8"/>
  <c r="H4" i="8"/>
  <c r="F4" i="8"/>
  <c r="J10" i="8"/>
  <c r="I8" i="8"/>
  <c r="M11" i="8"/>
  <c r="F10" i="8"/>
  <c r="J5" i="8"/>
  <c r="M8" i="8"/>
  <c r="N11" i="8"/>
  <c r="M10" i="8"/>
  <c r="G4" i="8"/>
  <c r="G5" i="8"/>
  <c r="E11" i="8"/>
  <c r="D5" i="8"/>
  <c r="I7" i="8"/>
  <c r="H8" i="8"/>
  <c r="C11" i="8"/>
  <c r="D4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171" i="1"/>
  <c r="N202" i="1"/>
  <c r="N194" i="1"/>
  <c r="N186" i="1"/>
  <c r="N178" i="1"/>
  <c r="N170" i="1"/>
  <c r="N162" i="1"/>
  <c r="N154" i="1"/>
  <c r="N146" i="1"/>
  <c r="N138" i="1"/>
  <c r="N130" i="1"/>
  <c r="N122" i="1"/>
  <c r="N114" i="1"/>
  <c r="N106" i="1"/>
  <c r="N98" i="1"/>
  <c r="N90" i="1"/>
  <c r="N82" i="1"/>
  <c r="N74" i="1"/>
  <c r="N66" i="1"/>
  <c r="N58" i="1"/>
  <c r="N50" i="1"/>
  <c r="N42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195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200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191" i="1"/>
  <c r="N190" i="1"/>
  <c r="N174" i="1"/>
  <c r="N166" i="1"/>
  <c r="N158" i="1"/>
  <c r="N150" i="1"/>
  <c r="N142" i="1"/>
  <c r="N134" i="1"/>
  <c r="N126" i="1"/>
  <c r="N118" i="1"/>
  <c r="N110" i="1"/>
  <c r="N102" i="1"/>
  <c r="N94" i="1"/>
  <c r="N86" i="1"/>
  <c r="N78" i="1"/>
  <c r="N70" i="1"/>
  <c r="N62" i="1"/>
  <c r="N54" i="1"/>
  <c r="N46" i="1"/>
  <c r="N179" i="1"/>
  <c r="N198" i="1"/>
  <c r="N182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203" i="1"/>
  <c r="N199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40" i="1"/>
  <c r="L27" i="2"/>
  <c r="L21" i="2"/>
  <c r="L32" i="2"/>
  <c r="L31" i="2"/>
  <c r="L29" i="2"/>
  <c r="L25" i="2"/>
  <c r="L24" i="2"/>
  <c r="L23" i="2"/>
  <c r="L22" i="2"/>
  <c r="L30" i="2"/>
  <c r="L28" i="2"/>
  <c r="H8" i="2" l="1"/>
  <c r="H9" i="2"/>
  <c r="H7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21" i="3"/>
  <c r="E21" i="3"/>
  <c r="C21" i="3"/>
  <c r="D21" i="3"/>
  <c r="G21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8" i="1"/>
  <c r="R8" i="1" s="1"/>
  <c r="R200" i="1" l="1"/>
  <c r="Q200" i="1"/>
  <c r="R192" i="1"/>
  <c r="Q192" i="1"/>
  <c r="R184" i="1"/>
  <c r="Q184" i="1"/>
  <c r="R176" i="1"/>
  <c r="Q176" i="1"/>
  <c r="R168" i="1"/>
  <c r="Q168" i="1"/>
  <c r="R160" i="1"/>
  <c r="Q160" i="1"/>
  <c r="R152" i="1"/>
  <c r="Q152" i="1"/>
  <c r="R144" i="1"/>
  <c r="Q144" i="1"/>
  <c r="R136" i="1"/>
  <c r="Q136" i="1"/>
  <c r="R124" i="1"/>
  <c r="Q124" i="1"/>
  <c r="R112" i="1"/>
  <c r="Q112" i="1"/>
  <c r="R88" i="1"/>
  <c r="Q88" i="1"/>
  <c r="R44" i="1"/>
  <c r="Q44" i="1"/>
  <c r="R116" i="1"/>
  <c r="Q116" i="1"/>
  <c r="R104" i="1"/>
  <c r="Q104" i="1"/>
  <c r="R92" i="1"/>
  <c r="Q92" i="1"/>
  <c r="R80" i="1"/>
  <c r="Q80" i="1"/>
  <c r="R72" i="1"/>
  <c r="Q72" i="1"/>
  <c r="R64" i="1"/>
  <c r="Q64" i="1"/>
  <c r="R56" i="1"/>
  <c r="Q56" i="1"/>
  <c r="R199" i="1"/>
  <c r="Q199" i="1"/>
  <c r="R191" i="1"/>
  <c r="Q191" i="1"/>
  <c r="R183" i="1"/>
  <c r="Q183" i="1"/>
  <c r="R171" i="1"/>
  <c r="Q171" i="1"/>
  <c r="R163" i="1"/>
  <c r="Q163" i="1"/>
  <c r="R155" i="1"/>
  <c r="Q155" i="1"/>
  <c r="R147" i="1"/>
  <c r="Q147" i="1"/>
  <c r="R139" i="1"/>
  <c r="Q139" i="1"/>
  <c r="R135" i="1"/>
  <c r="Q135" i="1"/>
  <c r="R127" i="1"/>
  <c r="Q127" i="1"/>
  <c r="R119" i="1"/>
  <c r="Q119" i="1"/>
  <c r="R111" i="1"/>
  <c r="Q111" i="1"/>
  <c r="R103" i="1"/>
  <c r="Q103" i="1"/>
  <c r="R95" i="1"/>
  <c r="Q95" i="1"/>
  <c r="R91" i="1"/>
  <c r="Q91" i="1"/>
  <c r="R83" i="1"/>
  <c r="Q83" i="1"/>
  <c r="R75" i="1"/>
  <c r="Q75" i="1"/>
  <c r="R67" i="1"/>
  <c r="Q67" i="1"/>
  <c r="R59" i="1"/>
  <c r="Q59" i="1"/>
  <c r="R51" i="1"/>
  <c r="Q51" i="1"/>
  <c r="R43" i="1"/>
  <c r="Q43" i="1"/>
  <c r="R198" i="1"/>
  <c r="Q198" i="1"/>
  <c r="R194" i="1"/>
  <c r="Q194" i="1"/>
  <c r="R190" i="1"/>
  <c r="Q190" i="1"/>
  <c r="R186" i="1"/>
  <c r="Q186" i="1"/>
  <c r="R182" i="1"/>
  <c r="Q182" i="1"/>
  <c r="R178" i="1"/>
  <c r="Q178" i="1"/>
  <c r="R174" i="1"/>
  <c r="Q174" i="1"/>
  <c r="R170" i="1"/>
  <c r="Q170" i="1"/>
  <c r="R166" i="1"/>
  <c r="Q166" i="1"/>
  <c r="R162" i="1"/>
  <c r="Q162" i="1"/>
  <c r="R158" i="1"/>
  <c r="Q158" i="1"/>
  <c r="R154" i="1"/>
  <c r="Q154" i="1"/>
  <c r="R150" i="1"/>
  <c r="Q150" i="1"/>
  <c r="R146" i="1"/>
  <c r="Q146" i="1"/>
  <c r="R142" i="1"/>
  <c r="Q142" i="1"/>
  <c r="R138" i="1"/>
  <c r="Q138" i="1"/>
  <c r="R134" i="1"/>
  <c r="Q134" i="1"/>
  <c r="R130" i="1"/>
  <c r="Q130" i="1"/>
  <c r="R126" i="1"/>
  <c r="Q126" i="1"/>
  <c r="R122" i="1"/>
  <c r="Q122" i="1"/>
  <c r="R118" i="1"/>
  <c r="Q118" i="1"/>
  <c r="R114" i="1"/>
  <c r="Q114" i="1"/>
  <c r="R110" i="1"/>
  <c r="Q110" i="1"/>
  <c r="R106" i="1"/>
  <c r="Q106" i="1"/>
  <c r="R102" i="1"/>
  <c r="Q102" i="1"/>
  <c r="R98" i="1"/>
  <c r="Q98" i="1"/>
  <c r="R94" i="1"/>
  <c r="Q94" i="1"/>
  <c r="R90" i="1"/>
  <c r="Q90" i="1"/>
  <c r="R86" i="1"/>
  <c r="Q86" i="1"/>
  <c r="R82" i="1"/>
  <c r="Q82" i="1"/>
  <c r="R78" i="1"/>
  <c r="Q78" i="1"/>
  <c r="R74" i="1"/>
  <c r="Q74" i="1"/>
  <c r="R70" i="1"/>
  <c r="Q70" i="1"/>
  <c r="R66" i="1"/>
  <c r="Q66" i="1"/>
  <c r="R62" i="1"/>
  <c r="Q62" i="1"/>
  <c r="R58" i="1"/>
  <c r="Q58" i="1"/>
  <c r="R54" i="1"/>
  <c r="Q54" i="1"/>
  <c r="R50" i="1"/>
  <c r="Q50" i="1"/>
  <c r="R46" i="1"/>
  <c r="Q46" i="1"/>
  <c r="R196" i="1"/>
  <c r="Q196" i="1"/>
  <c r="R188" i="1"/>
  <c r="Q188" i="1"/>
  <c r="R180" i="1"/>
  <c r="Q180" i="1"/>
  <c r="R172" i="1"/>
  <c r="Q172" i="1"/>
  <c r="R164" i="1"/>
  <c r="Q164" i="1"/>
  <c r="R156" i="1"/>
  <c r="Q156" i="1"/>
  <c r="R148" i="1"/>
  <c r="Q148" i="1"/>
  <c r="R140" i="1"/>
  <c r="Q140" i="1"/>
  <c r="R132" i="1"/>
  <c r="Q132" i="1"/>
  <c r="R128" i="1"/>
  <c r="Q128" i="1"/>
  <c r="R120" i="1"/>
  <c r="Q120" i="1"/>
  <c r="R108" i="1"/>
  <c r="Q108" i="1"/>
  <c r="R100" i="1"/>
  <c r="Q100" i="1"/>
  <c r="R96" i="1"/>
  <c r="Q96" i="1"/>
  <c r="R84" i="1"/>
  <c r="Q84" i="1"/>
  <c r="R76" i="1"/>
  <c r="Q76" i="1"/>
  <c r="R68" i="1"/>
  <c r="Q68" i="1"/>
  <c r="R60" i="1"/>
  <c r="Q60" i="1"/>
  <c r="R52" i="1"/>
  <c r="Q52" i="1"/>
  <c r="R48" i="1"/>
  <c r="Q48" i="1"/>
  <c r="R203" i="1"/>
  <c r="Q203" i="1"/>
  <c r="R195" i="1"/>
  <c r="Q195" i="1"/>
  <c r="R187" i="1"/>
  <c r="Q187" i="1"/>
  <c r="R179" i="1"/>
  <c r="Q179" i="1"/>
  <c r="R175" i="1"/>
  <c r="Q175" i="1"/>
  <c r="R167" i="1"/>
  <c r="Q167" i="1"/>
  <c r="R159" i="1"/>
  <c r="Q159" i="1"/>
  <c r="R151" i="1"/>
  <c r="Q151" i="1"/>
  <c r="R143" i="1"/>
  <c r="Q143" i="1"/>
  <c r="R131" i="1"/>
  <c r="Q131" i="1"/>
  <c r="R123" i="1"/>
  <c r="Q123" i="1"/>
  <c r="R115" i="1"/>
  <c r="Q115" i="1"/>
  <c r="R107" i="1"/>
  <c r="Q107" i="1"/>
  <c r="R99" i="1"/>
  <c r="Q99" i="1"/>
  <c r="R87" i="1"/>
  <c r="Q87" i="1"/>
  <c r="R79" i="1"/>
  <c r="Q79" i="1"/>
  <c r="R71" i="1"/>
  <c r="Q71" i="1"/>
  <c r="R63" i="1"/>
  <c r="Q63" i="1"/>
  <c r="R55" i="1"/>
  <c r="Q55" i="1"/>
  <c r="R47" i="1"/>
  <c r="Q47" i="1"/>
  <c r="R202" i="1"/>
  <c r="Q202" i="1"/>
  <c r="R201" i="1"/>
  <c r="Q201" i="1"/>
  <c r="R197" i="1"/>
  <c r="Q197" i="1"/>
  <c r="R193" i="1"/>
  <c r="Q193" i="1"/>
  <c r="R189" i="1"/>
  <c r="Q189" i="1"/>
  <c r="R185" i="1"/>
  <c r="Q185" i="1"/>
  <c r="R181" i="1"/>
  <c r="Q181" i="1"/>
  <c r="R177" i="1"/>
  <c r="Q177" i="1"/>
  <c r="R173" i="1"/>
  <c r="Q173" i="1"/>
  <c r="R169" i="1"/>
  <c r="Q169" i="1"/>
  <c r="R165" i="1"/>
  <c r="Q165" i="1"/>
  <c r="R161" i="1"/>
  <c r="Q161" i="1"/>
  <c r="R157" i="1"/>
  <c r="Q157" i="1"/>
  <c r="R153" i="1"/>
  <c r="Q153" i="1"/>
  <c r="R149" i="1"/>
  <c r="Q149" i="1"/>
  <c r="R145" i="1"/>
  <c r="Q145" i="1"/>
  <c r="R141" i="1"/>
  <c r="Q141" i="1"/>
  <c r="R137" i="1"/>
  <c r="Q137" i="1"/>
  <c r="R133" i="1"/>
  <c r="Q133" i="1"/>
  <c r="R129" i="1"/>
  <c r="Q129" i="1"/>
  <c r="R125" i="1"/>
  <c r="Q125" i="1"/>
  <c r="R121" i="1"/>
  <c r="Q121" i="1"/>
  <c r="R117" i="1"/>
  <c r="Q117" i="1"/>
  <c r="R113" i="1"/>
  <c r="Q113" i="1"/>
  <c r="R109" i="1"/>
  <c r="Q109" i="1"/>
  <c r="R105" i="1"/>
  <c r="Q105" i="1"/>
  <c r="R101" i="1"/>
  <c r="Q101" i="1"/>
  <c r="R97" i="1"/>
  <c r="Q97" i="1"/>
  <c r="R93" i="1"/>
  <c r="Q93" i="1"/>
  <c r="R89" i="1"/>
  <c r="Q89" i="1"/>
  <c r="R85" i="1"/>
  <c r="Q85" i="1"/>
  <c r="R81" i="1"/>
  <c r="Q81" i="1"/>
  <c r="R77" i="1"/>
  <c r="Q77" i="1"/>
  <c r="R73" i="1"/>
  <c r="Q73" i="1"/>
  <c r="R69" i="1"/>
  <c r="Q69" i="1"/>
  <c r="R65" i="1"/>
  <c r="Q65" i="1"/>
  <c r="R61" i="1"/>
  <c r="Q61" i="1"/>
  <c r="R57" i="1"/>
  <c r="Q57" i="1"/>
  <c r="R53" i="1"/>
  <c r="Q53" i="1"/>
  <c r="R49" i="1"/>
  <c r="Q49" i="1"/>
  <c r="R45" i="1"/>
  <c r="Q45" i="1"/>
  <c r="R42" i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<sst xmlns="http://schemas.openxmlformats.org/spreadsheetml/2006/main" count="477" uniqueCount="225">
  <si>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</si>
  <si>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</si>
  <si>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</si>
  <si>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</si>
  <si>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</si>
  <si>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</si>
  <si>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</si>
  <si>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</si>
  <si>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</si>
  <si>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</si>
  <si>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</si>
  <si>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</si>
  <si>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</si>
  <si>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</si>
  <si>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</si>
  <si>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</si>
  <si>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</si>
  <si>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</si>
  <si>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</si>
  <si>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</si>
  <si>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</si>
  <si>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</si>
  <si>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</si>
  <si>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</si>
  <si>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</si>
  <si>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</si>
  <si>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</si>
  <si>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</si>
  <si>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</si>
  <si>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</si>
  <si>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</si>
  <si>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</si>
  <si>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</si>
  <si>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</si>
  <si>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</si>
  <si>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</si>
  <si>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</si>
  <si>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</si>
  <si>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</si>
  <si>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</si>
  <si>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</si>
  <si>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</si>
  <si>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</si>
  <si>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</si>
  <si>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</si>
  <si>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</si>
  <si>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</si>
  <si>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</si>
  <si>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</si>
  <si>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</si>
  <si>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</si>
  <si>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</si>
  <si>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</si>
  <si>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</si>
  <si>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</si>
  <si>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</si>
  <si>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</si>
  <si>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</si>
  <si>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</si>
  <si>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</si>
  <si>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</si>
  <si>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</si>
  <si>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</si>
  <si>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</si>
  <si>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</si>
  <si>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</si>
  <si>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</si>
  <si>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</si>
  <si>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</si>
  <si>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</si>
  <si>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</si>
  <si>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</si>
  <si>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</si>
  <si>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</si>
  <si>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</si>
  <si>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</si>
  <si>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</si>
  <si>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</si>
  <si>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</si>
  <si>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</si>
  <si>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</si>
  <si>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</si>
  <si>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</si>
  <si>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</si>
  <si>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</si>
  <si>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</si>
  <si>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</si>
  <si>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</si>
  <si>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</si>
  <si>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</si>
  <si>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</si>
  <si>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</si>
  <si>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</si>
  <si>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</si>
  <si>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</si>
  <si>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</si>
  <si>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</si>
  <si>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</si>
  <si>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</si>
  <si>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</si>
  <si>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</si>
  <si>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</si>
  <si>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</si>
  <si>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</si>
  <si>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</si>
  <si>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</si>
  <si>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</si>
  <si>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</si>
  <si>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</si>
  <si>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</si>
  <si>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</si>
  <si>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</si>
  <si>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</si>
  <si>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</si>
  <si>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</si>
  <si>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</si>
  <si>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</si>
  <si>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</si>
  <si>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</si>
  <si>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</si>
  <si>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</si>
  <si>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</si>
  <si>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</si>
  <si>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</si>
  <si>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</si>
  <si>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</si>
  <si>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</si>
  <si>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</si>
  <si>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</si>
  <si>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</si>
  <si>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</si>
  <si>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</si>
  <si>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</si>
  <si>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</si>
  <si>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</si>
  <si>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</si>
  <si>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</si>
  <si>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</si>
  <si>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</si>
  <si>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</si>
  <si>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</si>
  <si>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</si>
  <si>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</si>
  <si>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</si>
  <si>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</si>
  <si>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</si>
  <si>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</si>
  <si>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</si>
  <si>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</si>
  <si>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</si>
  <si>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</si>
  <si>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</si>
  <si>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</si>
  <si>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</si>
  <si>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</si>
  <si>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</si>
  <si>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</si>
  <si>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</si>
  <si>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</si>
  <si>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</si>
  <si>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</si>
  <si>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</si>
  <si>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</si>
  <si>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</si>
  <si>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</si>
  <si>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</si>
  <si>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</si>
  <si>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</si>
  <si>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</si>
  <si>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</si>
  <si>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</si>
  <si>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</si>
  <si>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</si>
  <si>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</si>
  <si>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</si>
  <si>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</si>
  <si>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</si>
  <si>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</si>
  <si>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</si>
  <si>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</si>
  <si>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</si>
  <si>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</si>
  <si>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</si>
  <si>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</si>
  <si>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</si>
  <si>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</si>
  <si>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</si>
  <si>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</si>
  <si>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</si>
  <si>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</si>
  <si>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</si>
  <si>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</si>
  <si>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</si>
  <si>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</si>
  <si>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</si>
  <si>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</si>
  <si>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</si>
  <si>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</si>
  <si>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</si>
  <si>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</si>
  <si>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</si>
  <si>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</si>
  <si>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</si>
  <si>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</si>
  <si>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</si>
  <si>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PRORROGAS</t>
  </si>
  <si>
    <t>Etiquetas de columna</t>
  </si>
  <si>
    <t>Total A TIEMPO</t>
  </si>
  <si>
    <t>Total FUERA DE TIEMPO</t>
  </si>
  <si>
    <t>Total general</t>
  </si>
  <si>
    <t>Etiquetas de fila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</si>
  <si>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</si>
  <si>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</si>
  <si>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</si>
  <si>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</si>
  <si>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</si>
  <si>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</si>
  <si>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</si>
  <si>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</si>
  <si>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</si>
  <si>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</si>
  <si>
    <t>ANTES DE 5 DIAS</t>
  </si>
  <si>
    <t xml:space="preserve"> DE 5 A  15 DIAS </t>
  </si>
  <si>
    <t>Resumen Año 2017</t>
  </si>
  <si>
    <t xml:space="preserve">                  Informe de Estadísticas 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</si>
</sst>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1" fillId="9" borderId="13" xfId="0" applyFont="1" applyFill="1" applyBorder="1" applyAlignment="1" applyProtection="1">
      <alignment horizontal="center"/>
    </xf>
    <xf numFmtId="17" fontId="1" fillId="8" borderId="9" xfId="0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Solicitud de Información Pública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OAI!$C$8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OAI!$C$9:$C$20</c:f>
              <c:numCache>
                <c:formatCode>General</c:formatCode>
                <c:ptCount val="12"/>
                <c:pt idx="0">
                  <c:v>2</c:v>
                </c:pt>
                <c:pt idx="1">
                  <c:v>19</c:v>
                </c:pt>
                <c:pt idx="2">
                  <c:v>27</c:v>
                </c:pt>
                <c:pt idx="3">
                  <c:v>18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24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OAI!$D$8</c:f>
              <c:strCache>
                <c:ptCount val="1"/>
                <c:pt idx="0">
                  <c:v>ANTES DE 5 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OAI!$D$9:$D$20</c:f>
              <c:numCache>
                <c:formatCode>General</c:formatCode>
                <c:ptCount val="12"/>
                <c:pt idx="0">
                  <c:v>2</c:v>
                </c:pt>
                <c:pt idx="1">
                  <c:v>16</c:v>
                </c:pt>
                <c:pt idx="2">
                  <c:v>22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16</c:v>
                </c:pt>
                <c:pt idx="9">
                  <c:v>19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OAI!$E$8</c:f>
              <c:strCache>
                <c:ptCount val="1"/>
                <c:pt idx="0">
                  <c:v> DE 5 A  15 DIAS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OAI!$E$9:$E$20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OAI!$F$8</c:f>
              <c:strCache>
                <c:ptCount val="1"/>
                <c:pt idx="0">
                  <c:v>PRORROGAS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OAI!$F$9:$F$20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OAI!$G$8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OAI!$G$9:$G$20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09795552"/>
        <c:axId val="-1709796096"/>
        <c:axId val="0"/>
      </c:bar3DChart>
      <c:dateAx>
        <c:axId val="-170979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09796096"/>
        <c:crosses val="autoZero"/>
        <c:auto val="1"/>
        <c:lblOffset val="100"/>
        <c:baseTimeUnit val="months"/>
      </c:dateAx>
      <c:valAx>
        <c:axId val="-170979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0979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23</xdr:row>
          <xdr:rowOff>38100</xdr:rowOff>
        </xdr:from>
        <xdr:to>
          <xdr:col>7</xdr:col>
          <xdr:colOff>371475</xdr:colOff>
          <xdr:row>23</xdr:row>
          <xdr:rowOff>161925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333375</xdr:colOff>
      <xdr:row>3</xdr:row>
      <xdr:rowOff>142874</xdr:rowOff>
    </xdr:from>
    <xdr:to>
      <xdr:col>5</xdr:col>
      <xdr:colOff>219075</xdr:colOff>
      <xdr:row>5</xdr:row>
      <xdr:rowOff>180975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3949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419100</xdr:colOff>
      <xdr:row>22</xdr:row>
      <xdr:rowOff>138111</xdr:rowOff>
    </xdr:from>
    <xdr:to>
      <xdr:col>6</xdr:col>
      <xdr:colOff>1371600</xdr:colOff>
      <xdr:row>40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lizabeth Yanet Perez Mejia" refreshedDate="43109.423141782405" createdVersion="4" refreshedVersion="5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Elizabeth Yanet Perez Mejia" refreshedDate="43109.423141898151" createdVersion="4" refreshedVersion="5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randystiven59@gmail.Com" TargetMode="External"/><Relationship Id="rId3" Type="http://schemas.openxmlformats.org/officeDocument/2006/relationships/hyperlink" Target="mailto:jcabrera@newpartners.com.d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C00000"/>
    <pageSetUpPr fitToPage="1"/>
  </sheetPr>
  <dimension ref="A1:Y214"/>
  <sheetViews>
    <sheetView showGridLines="0" topLeftCell="I1" zoomScaleNormal="100" workbookViewId="0">
      <pane ySplit="7" topLeftCell="A8" activePane="bottomLeft" state="frozen"/>
      <selection pane="bottomLeft" activeCell="B7" sqref="B7:B10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9" ht="18.75" x14ac:dyDescent="0.3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9" ht="15" x14ac:dyDescent="0.25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30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30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30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30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30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30" x14ac:dyDescent="0.25">
      <c r="A40" s="9">
        <v>33</v>
      </c>
      <c r="B40" s="49" t="s">
        <v>192</v>
      </c>
      <c r="C40" s="12" t="s">
        <v>193</v>
      </c>
      <c r="D40" s="48" t="s">
        <v>194</v>
      </c>
      <c r="E40" s="20" t="s">
        <v>195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196</v>
      </c>
      <c r="C41" s="12"/>
      <c r="D41" s="48" t="s">
        <v>197</v>
      </c>
      <c r="E41" s="20" t="s">
        <v>198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201</v>
      </c>
      <c r="C42" s="12" t="s">
        <v>202</v>
      </c>
      <c r="D42" s="105" t="s">
        <v>203</v>
      </c>
      <c r="E42" s="12" t="s">
        <v>204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5" priority="3" operator="equal">
      <formula>"FUERA DE TIEMPO"</formula>
    </cfRule>
    <cfRule type="cellIs" dxfId="4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2060"/>
  </sheetPr>
  <dimension ref="B1:L37"/>
  <sheetViews>
    <sheetView showGridLines="0" tabSelected="1" workbookViewId="0">
      <selection activeCell="I26" sqref="I26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5.85546875" style="6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1" t="s">
        <v>224</v>
      </c>
      <c r="C1" s="122"/>
      <c r="D1" s="122"/>
      <c r="E1" s="122"/>
      <c r="F1" s="122"/>
      <c r="G1" s="122"/>
    </row>
    <row r="2" spans="2:9" ht="10.5" customHeight="1" x14ac:dyDescent="0.25">
      <c r="B2" s="122"/>
      <c r="C2" s="122"/>
      <c r="D2" s="122"/>
      <c r="E2" s="122"/>
      <c r="F2" s="122"/>
      <c r="G2" s="122"/>
    </row>
    <row r="3" spans="2:9" ht="42" x14ac:dyDescent="0.35">
      <c r="B3" s="62"/>
      <c r="C3" s="62"/>
      <c r="E3" s="116" t="s">
        <v>223</v>
      </c>
      <c r="F3" s="62"/>
      <c r="G3" s="62"/>
      <c r="I3" s="61" t="s">
        <v>175</v>
      </c>
    </row>
    <row r="6" spans="2:9" ht="15.75" thickBot="1" x14ac:dyDescent="0.3"/>
    <row r="7" spans="2:9" x14ac:dyDescent="0.25">
      <c r="B7" s="106">
        <v>2017</v>
      </c>
      <c r="C7" s="123" t="s">
        <v>160</v>
      </c>
      <c r="D7" s="123"/>
      <c r="E7" s="123"/>
      <c r="F7" s="123"/>
      <c r="G7" s="124"/>
    </row>
    <row r="8" spans="2:9" x14ac:dyDescent="0.25">
      <c r="B8" s="107" t="s">
        <v>158</v>
      </c>
      <c r="C8" s="108" t="s">
        <v>159</v>
      </c>
      <c r="D8" s="113" t="s">
        <v>221</v>
      </c>
      <c r="E8" s="113" t="s">
        <v>222</v>
      </c>
      <c r="F8" s="113" t="s">
        <v>205</v>
      </c>
      <c r="G8" s="114" t="s">
        <v>164</v>
      </c>
    </row>
    <row r="9" spans="2:9" x14ac:dyDescent="0.25">
      <c r="B9" s="115">
        <v>42736</v>
      </c>
      <c r="C9" s="63">
        <v>2</v>
      </c>
      <c r="D9" s="63">
        <v>2</v>
      </c>
      <c r="E9" s="63">
        <v>0</v>
      </c>
      <c r="F9" s="63">
        <v>0</v>
      </c>
      <c r="G9" s="64">
        <v>0</v>
      </c>
    </row>
    <row r="10" spans="2:9" x14ac:dyDescent="0.25">
      <c r="B10" s="115">
        <v>42767</v>
      </c>
      <c r="C10" s="63">
        <v>19</v>
      </c>
      <c r="D10" s="63">
        <v>16</v>
      </c>
      <c r="E10" s="63">
        <v>3</v>
      </c>
      <c r="F10" s="63">
        <v>0</v>
      </c>
      <c r="G10" s="64">
        <v>0</v>
      </c>
    </row>
    <row r="11" spans="2:9" x14ac:dyDescent="0.25">
      <c r="B11" s="115">
        <v>42795</v>
      </c>
      <c r="C11" s="63">
        <v>27</v>
      </c>
      <c r="D11" s="63">
        <v>22</v>
      </c>
      <c r="E11" s="63">
        <v>5</v>
      </c>
      <c r="F11" s="63">
        <v>0</v>
      </c>
      <c r="G11" s="64">
        <v>0</v>
      </c>
    </row>
    <row r="12" spans="2:9" x14ac:dyDescent="0.25">
      <c r="B12" s="115">
        <v>42826</v>
      </c>
      <c r="C12" s="63">
        <v>18</v>
      </c>
      <c r="D12" s="63">
        <v>10</v>
      </c>
      <c r="E12" s="63">
        <v>8</v>
      </c>
      <c r="F12" s="63">
        <v>0</v>
      </c>
      <c r="G12" s="64">
        <v>0</v>
      </c>
    </row>
    <row r="13" spans="2:9" x14ac:dyDescent="0.25">
      <c r="B13" s="115">
        <v>42856</v>
      </c>
      <c r="C13" s="63">
        <v>14</v>
      </c>
      <c r="D13" s="63">
        <v>11</v>
      </c>
      <c r="E13" s="63">
        <v>3</v>
      </c>
      <c r="F13" s="63">
        <v>0</v>
      </c>
      <c r="G13" s="64">
        <v>0</v>
      </c>
    </row>
    <row r="14" spans="2:9" x14ac:dyDescent="0.25">
      <c r="B14" s="115">
        <v>42887</v>
      </c>
      <c r="C14" s="63">
        <v>16</v>
      </c>
      <c r="D14" s="63">
        <v>12</v>
      </c>
      <c r="E14" s="63">
        <v>4</v>
      </c>
      <c r="F14" s="63">
        <v>0</v>
      </c>
      <c r="G14" s="64">
        <v>0</v>
      </c>
    </row>
    <row r="15" spans="2:9" x14ac:dyDescent="0.25">
      <c r="B15" s="115">
        <v>42917</v>
      </c>
      <c r="C15" s="63">
        <v>20</v>
      </c>
      <c r="D15" s="63">
        <v>14</v>
      </c>
      <c r="E15" s="63">
        <v>6</v>
      </c>
      <c r="F15" s="63">
        <v>0</v>
      </c>
      <c r="G15" s="64">
        <v>0</v>
      </c>
    </row>
    <row r="16" spans="2:9" x14ac:dyDescent="0.25">
      <c r="B16" s="115">
        <v>42948</v>
      </c>
      <c r="C16" s="63">
        <v>20</v>
      </c>
      <c r="D16" s="63">
        <v>20</v>
      </c>
      <c r="E16" s="63">
        <v>0</v>
      </c>
      <c r="F16" s="63">
        <v>0</v>
      </c>
      <c r="G16" s="64">
        <v>0</v>
      </c>
    </row>
    <row r="17" spans="2:12" x14ac:dyDescent="0.25">
      <c r="B17" s="115">
        <v>42979</v>
      </c>
      <c r="C17" s="63">
        <v>21</v>
      </c>
      <c r="D17" s="63">
        <v>16</v>
      </c>
      <c r="E17" s="63">
        <v>5</v>
      </c>
      <c r="F17" s="63">
        <v>0</v>
      </c>
      <c r="G17" s="64">
        <v>0</v>
      </c>
    </row>
    <row r="18" spans="2:12" x14ac:dyDescent="0.25">
      <c r="B18" s="115">
        <v>43009</v>
      </c>
      <c r="C18" s="63">
        <v>24</v>
      </c>
      <c r="D18" s="63">
        <v>19</v>
      </c>
      <c r="E18" s="63">
        <v>5</v>
      </c>
      <c r="F18" s="63">
        <v>0</v>
      </c>
      <c r="G18" s="64">
        <v>0</v>
      </c>
    </row>
    <row r="19" spans="2:12" x14ac:dyDescent="0.25">
      <c r="B19" s="115">
        <v>43040</v>
      </c>
      <c r="C19" s="63">
        <v>5</v>
      </c>
      <c r="D19" s="63">
        <v>5</v>
      </c>
      <c r="E19" s="63">
        <v>0</v>
      </c>
      <c r="F19" s="63">
        <v>0</v>
      </c>
      <c r="G19" s="64">
        <v>0</v>
      </c>
    </row>
    <row r="20" spans="2:12" ht="15.75" thickBot="1" x14ac:dyDescent="0.3">
      <c r="B20" s="115">
        <v>43070</v>
      </c>
      <c r="C20" s="63">
        <v>0</v>
      </c>
      <c r="D20" s="63">
        <v>0</v>
      </c>
      <c r="E20" s="63">
        <v>0</v>
      </c>
      <c r="F20" s="63">
        <v>0</v>
      </c>
      <c r="G20" s="64">
        <v>0</v>
      </c>
    </row>
    <row r="21" spans="2:12" ht="15.75" thickBot="1" x14ac:dyDescent="0.3">
      <c r="B21" s="109" t="s">
        <v>165</v>
      </c>
      <c r="C21" s="110">
        <f>+SUM(C9:C20)</f>
        <v>186</v>
      </c>
      <c r="D21" s="110">
        <f>SUM(D9:D20)</f>
        <v>147</v>
      </c>
      <c r="E21" s="110">
        <f>SUM(E9:E20)</f>
        <v>39</v>
      </c>
      <c r="F21" s="111">
        <f>SUM(F9:F20)</f>
        <v>0</v>
      </c>
      <c r="G21" s="112">
        <f>SUM(G9:G20)</f>
        <v>0</v>
      </c>
    </row>
    <row r="22" spans="2:12" x14ac:dyDescent="0.25">
      <c r="B22" s="86"/>
      <c r="C22" s="87"/>
      <c r="D22" s="87"/>
      <c r="E22" s="87"/>
      <c r="F22" s="89"/>
      <c r="G22" s="90"/>
      <c r="H22" s="90"/>
      <c r="I22" s="90"/>
      <c r="J22" s="90"/>
      <c r="K22" s="90"/>
      <c r="L22" s="90"/>
    </row>
    <row r="23" spans="2:12" x14ac:dyDescent="0.25">
      <c r="B23" s="86"/>
      <c r="C23" s="87"/>
      <c r="D23" s="87"/>
      <c r="E23" s="87"/>
      <c r="F23" s="89"/>
      <c r="G23" s="90"/>
      <c r="H23" s="90"/>
      <c r="I23" s="90"/>
      <c r="J23" s="90"/>
      <c r="K23" s="90"/>
      <c r="L23" s="90"/>
    </row>
    <row r="24" spans="2:12" x14ac:dyDescent="0.25">
      <c r="B24" s="86"/>
      <c r="C24" s="87"/>
      <c r="D24" s="87"/>
      <c r="E24" s="87"/>
      <c r="F24" s="89"/>
      <c r="G24" s="90"/>
      <c r="H24" s="90"/>
      <c r="I24" s="117"/>
      <c r="J24" s="90"/>
      <c r="K24" s="90"/>
      <c r="L24" s="90"/>
    </row>
    <row r="25" spans="2:12" x14ac:dyDescent="0.25">
      <c r="B25" s="86"/>
      <c r="C25" s="87"/>
      <c r="D25" s="87"/>
      <c r="E25" s="87"/>
      <c r="F25" s="89"/>
      <c r="G25" s="90"/>
      <c r="H25" s="90"/>
      <c r="I25" s="90"/>
      <c r="J25" s="90"/>
      <c r="K25" s="90"/>
      <c r="L25" s="90"/>
    </row>
    <row r="26" spans="2:12" x14ac:dyDescent="0.25">
      <c r="B26" s="86"/>
      <c r="C26" s="87"/>
      <c r="D26" s="87"/>
      <c r="E26" s="87"/>
      <c r="F26" s="89"/>
      <c r="G26" s="90"/>
      <c r="H26" s="90"/>
      <c r="I26" s="90"/>
      <c r="J26" s="90"/>
      <c r="K26" s="90"/>
      <c r="L26" s="90"/>
    </row>
    <row r="27" spans="2:12" x14ac:dyDescent="0.25">
      <c r="B27" s="86"/>
      <c r="C27" s="87"/>
      <c r="D27" s="87"/>
      <c r="E27" s="87"/>
      <c r="F27" s="89"/>
      <c r="G27" s="90"/>
      <c r="H27" s="90"/>
      <c r="I27" s="90"/>
      <c r="J27" s="90"/>
      <c r="K27" s="90"/>
      <c r="L27" s="90"/>
    </row>
    <row r="28" spans="2:12" x14ac:dyDescent="0.25">
      <c r="B28" s="86"/>
      <c r="C28" s="87"/>
      <c r="D28" s="87"/>
      <c r="E28" s="87"/>
      <c r="F28" s="89"/>
      <c r="G28" s="90"/>
      <c r="H28" s="90"/>
      <c r="I28" s="90"/>
      <c r="J28" s="90"/>
      <c r="K28" s="90"/>
      <c r="L28" s="90"/>
    </row>
    <row r="29" spans="2:12" x14ac:dyDescent="0.25">
      <c r="B29" s="86"/>
      <c r="C29" s="87"/>
      <c r="D29" s="87"/>
      <c r="E29" s="87"/>
      <c r="F29" s="89"/>
      <c r="G29" s="90"/>
      <c r="H29" s="90"/>
      <c r="I29" s="90"/>
      <c r="J29" s="90"/>
      <c r="K29" s="90"/>
      <c r="L29" s="90"/>
    </row>
    <row r="30" spans="2:12" x14ac:dyDescent="0.25">
      <c r="B30" s="86"/>
      <c r="C30" s="87"/>
      <c r="D30" s="87"/>
      <c r="E30" s="87"/>
      <c r="F30" s="89"/>
      <c r="G30" s="90"/>
    </row>
    <row r="31" spans="2:12" x14ac:dyDescent="0.25">
      <c r="B31" s="86"/>
      <c r="C31" s="87"/>
      <c r="D31" s="87"/>
      <c r="E31" s="87"/>
      <c r="F31" s="89"/>
      <c r="G31" s="90"/>
    </row>
    <row r="32" spans="2:12" x14ac:dyDescent="0.25">
      <c r="B32" s="86"/>
      <c r="C32" s="87"/>
      <c r="D32" s="87"/>
      <c r="E32" s="87"/>
      <c r="F32" s="89"/>
      <c r="G32" s="90"/>
    </row>
    <row r="33" spans="2:8" x14ac:dyDescent="0.25">
      <c r="B33" s="62"/>
      <c r="C33" s="62"/>
      <c r="D33" s="62"/>
      <c r="E33" s="62"/>
      <c r="F33" s="62"/>
      <c r="G33" s="62"/>
    </row>
    <row r="34" spans="2:8" x14ac:dyDescent="0.25">
      <c r="B34" s="86"/>
      <c r="C34" s="87"/>
      <c r="D34" s="87"/>
      <c r="E34" s="87"/>
      <c r="F34" s="88"/>
      <c r="G34" s="87"/>
    </row>
    <row r="35" spans="2:8" x14ac:dyDescent="0.25">
      <c r="B35" s="104"/>
      <c r="C35" s="104"/>
      <c r="D35" s="104"/>
      <c r="E35" s="104"/>
      <c r="F35" s="104"/>
      <c r="G35" s="104"/>
    </row>
    <row r="37" spans="2:8" x14ac:dyDescent="0.25">
      <c r="H37" s="65"/>
    </row>
  </sheetData>
  <sheetProtection formatCells="0" formatColumns="0" formatRows="0" insertColumns="0" insertRows="0" insertHyperlinks="0" deleteColumns="0" deleteRows="0" sort="0" autoFilter="0" pivotTables="0"/>
  <mergeCells count="2">
    <mergeCell ref="B1:G2"/>
    <mergeCell ref="C7:G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7</xdr:col>
                    <xdr:colOff>323850</xdr:colOff>
                    <xdr:row>23</xdr:row>
                    <xdr:rowOff>38100</xdr:rowOff>
                  </from>
                  <to>
                    <xdr:col>7</xdr:col>
                    <xdr:colOff>371475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M104"/>
  <sheetViews>
    <sheetView topLeftCell="F2" workbookViewId="0">
      <selection activeCell="I7" sqref="I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2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Abril 2017</v>
      </c>
      <c r="I7" s="90" t="e">
        <f>VLOOKUP($H7,OAI!$B$8:$G$20,2,FALSE)</f>
        <v>#N/A</v>
      </c>
      <c r="J7" s="90" t="e">
        <f>VLOOKUP($H7,OAI!$B$8:$G$20,3,FALSE)</f>
        <v>#N/A</v>
      </c>
      <c r="K7" s="90" t="e">
        <f>VLOOKUP($H7,OAI!$B$8:$G$20,4,FALSE)</f>
        <v>#N/A</v>
      </c>
      <c r="L7" s="90" t="e">
        <f>VLOOKUP($H7,OAI!$B$8:$G$20,5,FALSE)</f>
        <v>#N/A</v>
      </c>
      <c r="M7" s="90" t="e">
        <f>VLOOKUP($H7,OAI!$B$8:$G$20,6,FALSE)</f>
        <v>#N/A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Mayo 2017</v>
      </c>
      <c r="I8" s="90" t="e">
        <f>VLOOKUP($H8,OAI!$B$8:$G$20,2,FALSE)</f>
        <v>#N/A</v>
      </c>
      <c r="J8" s="90" t="e">
        <f>VLOOKUP($H8,OAI!$B$8:$G$20,3,FALSE)</f>
        <v>#N/A</v>
      </c>
      <c r="K8" s="90" t="e">
        <f>VLOOKUP($H8,OAI!$B$8:$G$20,4,FALSE)</f>
        <v>#N/A</v>
      </c>
      <c r="L8" s="90" t="e">
        <f>VLOOKUP($H8,OAI!$B$8:$G$20,5,FALSE)</f>
        <v>#N/A</v>
      </c>
      <c r="M8" s="90" t="e">
        <f>VLOOKUP($H8,OAI!$B$8:$G$20,6,FALSE)</f>
        <v>#N/A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Junio 2017</v>
      </c>
      <c r="I9" s="90" t="e">
        <f>VLOOKUP($H9,OAI!$B$8:$G$20,2,FALSE)</f>
        <v>#N/A</v>
      </c>
      <c r="J9" s="90" t="e">
        <f>VLOOKUP($H9,OAI!$B$8:$G$20,3,FALSE)</f>
        <v>#N/A</v>
      </c>
      <c r="K9" s="90" t="e">
        <f>VLOOKUP($H9,OAI!$B$8:$G$20,4,FALSE)</f>
        <v>#N/A</v>
      </c>
      <c r="L9" s="90" t="e">
        <f>VLOOKUP($H9,OAI!$B$8:$G$20,5,FALSE)</f>
        <v>#N/A</v>
      </c>
      <c r="M9" s="90" t="e">
        <f>VLOOKUP($H9,OAI!$B$8:$G$20,6,FALSE)</f>
        <v>#N/A</v>
      </c>
    </row>
    <row r="10" spans="2:13" x14ac:dyDescent="0.25">
      <c r="B10" s="94"/>
      <c r="C10" s="95"/>
      <c r="D10" s="95"/>
      <c r="E10" s="97"/>
      <c r="H10" s="90" t="e">
        <f>IF(OAI!#REF!=TRUE,OAI!B12,"")</f>
        <v>#REF!</v>
      </c>
      <c r="I10" s="90" t="e">
        <f>+IF(OAI!#REF!=TRUE,OAI!C12,"")</f>
        <v>#REF!</v>
      </c>
      <c r="J10" s="90" t="e">
        <f>+IF(OAI!#REF!=TRUE,OAI!D12,"")</f>
        <v>#REF!</v>
      </c>
      <c r="K10" s="90" t="e">
        <f>+IF(OAI!#REF!=TRUE,OAI!E12,"")</f>
        <v>#REF!</v>
      </c>
      <c r="L10" s="90" t="e">
        <f>+IF(OAI!#REF!=TRUE,OAI!F12,"")</f>
        <v>#REF!</v>
      </c>
      <c r="M10" s="90" t="e">
        <f>+IF(OAI!#REF!=TRUE,OAI!G12,"")</f>
        <v>#REF!</v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+OAI!B7</f>
        <v>2017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2017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2017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2017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2017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2017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2017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2017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2017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2017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2017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2017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2017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5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5"/>
      <c r="B5" s="73" t="s">
        <v>199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5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5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5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5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5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5"/>
      <c r="B11" s="73" t="s">
        <v>200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5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206</v>
      </c>
    </row>
    <row r="4" spans="1:8" x14ac:dyDescent="0.25">
      <c r="B4" t="s">
        <v>75</v>
      </c>
      <c r="E4" t="s">
        <v>207</v>
      </c>
      <c r="F4" t="s">
        <v>76</v>
      </c>
      <c r="G4" t="s">
        <v>208</v>
      </c>
      <c r="H4" t="s">
        <v>209</v>
      </c>
    </row>
    <row r="5" spans="1:8" x14ac:dyDescent="0.25">
      <c r="A5" s="5" t="s">
        <v>210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211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212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213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214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215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216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217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209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206</v>
      </c>
    </row>
    <row r="5" spans="1:4" x14ac:dyDescent="0.25">
      <c r="A5" s="5" t="s">
        <v>210</v>
      </c>
      <c r="B5" t="s">
        <v>75</v>
      </c>
      <c r="C5" t="s">
        <v>76</v>
      </c>
      <c r="D5" t="s">
        <v>209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218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219</v>
      </c>
      <c r="B12" s="7">
        <v>2</v>
      </c>
      <c r="C12" s="7"/>
      <c r="D12" s="7">
        <v>2</v>
      </c>
    </row>
    <row r="13" spans="1:4" x14ac:dyDescent="0.25">
      <c r="A13" s="54" t="s">
        <v>211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218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219</v>
      </c>
      <c r="B20" s="7">
        <v>3</v>
      </c>
      <c r="C20" s="7"/>
      <c r="D20" s="7">
        <v>3</v>
      </c>
    </row>
    <row r="21" spans="1:4" x14ac:dyDescent="0.25">
      <c r="A21" s="54" t="s">
        <v>212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220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219</v>
      </c>
      <c r="B28" s="7">
        <v>3</v>
      </c>
      <c r="C28" s="7"/>
      <c r="D28" s="7">
        <v>3</v>
      </c>
    </row>
    <row r="29" spans="1:4" x14ac:dyDescent="0.25">
      <c r="A29" s="54" t="s">
        <v>213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220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219</v>
      </c>
      <c r="B36" s="7">
        <v>1</v>
      </c>
      <c r="C36" s="7"/>
      <c r="D36" s="7">
        <v>1</v>
      </c>
    </row>
    <row r="37" spans="1:4" x14ac:dyDescent="0.25">
      <c r="A37" s="54" t="s">
        <v>214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220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218</v>
      </c>
      <c r="B44" s="7">
        <v>2</v>
      </c>
      <c r="C44" s="7"/>
      <c r="D44" s="7">
        <v>2</v>
      </c>
    </row>
    <row r="45" spans="1:4" x14ac:dyDescent="0.25">
      <c r="A45" s="54" t="s">
        <v>215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220</v>
      </c>
      <c r="B49" s="7">
        <v>2</v>
      </c>
      <c r="C49" s="7"/>
      <c r="D49" s="7">
        <v>2</v>
      </c>
    </row>
    <row r="50" spans="1:4" x14ac:dyDescent="0.25">
      <c r="A50" s="54" t="s">
        <v>216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220</v>
      </c>
      <c r="B54" s="7">
        <v>1</v>
      </c>
      <c r="C54" s="7"/>
      <c r="D54" s="7">
        <v>1</v>
      </c>
    </row>
    <row r="55" spans="1:4" x14ac:dyDescent="0.25">
      <c r="A55" s="54" t="s">
        <v>217</v>
      </c>
      <c r="B55" s="7">
        <v>1</v>
      </c>
      <c r="C55" s="7"/>
      <c r="D55" s="7">
        <v>1</v>
      </c>
    </row>
    <row r="56" spans="1:4" x14ac:dyDescent="0.25">
      <c r="A56" s="54" t="s">
        <v>209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e70f9678-d9a4-4cfa-8c44-20482d8adc9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Elizabeth Yanet Perez Mejia</cp:lastModifiedBy>
  <cp:lastPrinted>2014-06-10T15:49:41Z</cp:lastPrinted>
  <dcterms:created xsi:type="dcterms:W3CDTF">2014-06-09T18:58:16Z</dcterms:created>
  <dcterms:modified xsi:type="dcterms:W3CDTF">2018-01-09T14:09:30Z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