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165" yWindow="1680" windowWidth="13455" windowHeight="8115" tabRatio="846" firstSheet="5" activeTab="10"/>
  </bookViews>
  <sheets>
    <sheet name="REGION O" sheetId="1" r:id="rId1"/>
    <sheet name="REGION I" sheetId="2" r:id="rId2"/>
    <sheet name="REGION II" sheetId="3" r:id="rId3"/>
    <sheet name="REGIONIII" sheetId="4" r:id="rId4"/>
    <sheet name="REGIONIV" sheetId="5" r:id="rId5"/>
    <sheet name="REGIONV" sheetId="6" r:id="rId6"/>
    <sheet name="REGIONVI" sheetId="7" r:id="rId7"/>
    <sheet name="REGIONVII" sheetId="8" r:id="rId8"/>
    <sheet name="REGIONVIII" sheetId="9" r:id="rId9"/>
    <sheet name="CONGLOMERADO ENE-JUN 2017" sheetId="10" r:id="rId10"/>
    <sheet name="GRAF. ENE-JUN 2017" sheetId="11" r:id="rId11"/>
    <sheet name="Graf. Promedio Ene-Jun 2017" sheetId="12" r:id="rId12"/>
    <sheet name="Gráf indicadores Ene-Jun 2017" sheetId="22" r:id="rId13"/>
    <sheet name="Hoja1" sheetId="23" r:id="rId14"/>
  </sheets>
  <calcPr calcId="144525"/>
</workbook>
</file>

<file path=xl/calcChain.xml><?xml version="1.0" encoding="utf-8"?>
<calcChain xmlns="http://schemas.openxmlformats.org/spreadsheetml/2006/main">
  <c r="C5" i="12" l="1"/>
  <c r="C99" i="10" l="1"/>
  <c r="D99" i="10"/>
  <c r="E99" i="10"/>
  <c r="F99" i="10"/>
  <c r="G99" i="10"/>
  <c r="H99" i="10"/>
  <c r="C77" i="10" l="1"/>
  <c r="C65" i="10"/>
  <c r="I13" i="9" l="1"/>
  <c r="I12" i="5"/>
  <c r="I11" i="4" l="1"/>
  <c r="I12" i="4"/>
  <c r="I14" i="4"/>
  <c r="I15" i="4"/>
  <c r="I16" i="4"/>
  <c r="I18" i="4"/>
  <c r="I19" i="4"/>
  <c r="I20" i="4"/>
  <c r="I22" i="4"/>
  <c r="I23" i="4"/>
  <c r="I13" i="3"/>
  <c r="I14" i="3"/>
  <c r="I16" i="3"/>
  <c r="I17" i="3"/>
  <c r="I18" i="3"/>
  <c r="I20" i="3"/>
  <c r="I21" i="3"/>
  <c r="I22" i="3"/>
  <c r="I24" i="3"/>
  <c r="I25" i="3"/>
  <c r="I24" i="2"/>
  <c r="I25" i="2"/>
  <c r="I13" i="2"/>
  <c r="I14" i="2"/>
  <c r="I16" i="2"/>
  <c r="I17" i="2"/>
  <c r="I18" i="2"/>
  <c r="I20" i="2"/>
  <c r="I21" i="2"/>
  <c r="I22" i="2"/>
  <c r="I11" i="1"/>
  <c r="I12" i="1"/>
  <c r="I14" i="1"/>
  <c r="I15" i="1"/>
  <c r="I16" i="1"/>
  <c r="I18" i="1"/>
  <c r="I19" i="1"/>
  <c r="I20" i="1"/>
  <c r="I22" i="1"/>
  <c r="I23" i="1"/>
  <c r="C3" i="23" l="1"/>
  <c r="D3" i="23"/>
  <c r="E3" i="23"/>
  <c r="F3" i="23"/>
  <c r="G3" i="23"/>
  <c r="H3" i="23"/>
  <c r="C10" i="23"/>
  <c r="D10" i="23"/>
  <c r="E10" i="23"/>
  <c r="F10" i="23"/>
  <c r="G10" i="23"/>
  <c r="H10" i="23"/>
  <c r="C19" i="23"/>
  <c r="D19" i="23"/>
  <c r="E19" i="23"/>
  <c r="F19" i="23"/>
  <c r="G19" i="23"/>
  <c r="H19" i="23"/>
  <c r="C28" i="23"/>
  <c r="D28" i="23"/>
  <c r="E28" i="23"/>
  <c r="F28" i="23"/>
  <c r="G28" i="23"/>
  <c r="H28" i="23"/>
  <c r="B13" i="12" l="1"/>
  <c r="I12" i="6" l="1"/>
  <c r="C106" i="10" l="1"/>
  <c r="D106" i="10"/>
  <c r="E106" i="10"/>
  <c r="F106" i="10"/>
  <c r="G106" i="10"/>
  <c r="H106" i="10"/>
  <c r="I13" i="8"/>
  <c r="I11" i="7"/>
  <c r="C111" i="10"/>
  <c r="D111" i="10"/>
  <c r="E111" i="10"/>
  <c r="F111" i="10"/>
  <c r="G111" i="10"/>
  <c r="H111" i="10"/>
  <c r="C124" i="10"/>
  <c r="D124" i="10"/>
  <c r="E124" i="10"/>
  <c r="F124" i="10"/>
  <c r="G124" i="10"/>
  <c r="H124" i="10"/>
  <c r="C142" i="10"/>
  <c r="D142" i="10"/>
  <c r="E142" i="10"/>
  <c r="F142" i="10"/>
  <c r="G142" i="10"/>
  <c r="H142" i="10"/>
  <c r="I99" i="10"/>
  <c r="C70" i="10"/>
  <c r="D70" i="10"/>
  <c r="E70" i="10"/>
  <c r="F70" i="10"/>
  <c r="G70" i="10"/>
  <c r="H70" i="10"/>
  <c r="H58" i="10"/>
  <c r="G58" i="10"/>
  <c r="F58" i="10"/>
  <c r="E58" i="10"/>
  <c r="D58" i="10"/>
  <c r="C58" i="10"/>
  <c r="C69" i="10" l="1"/>
  <c r="C71" i="10"/>
  <c r="C72" i="10"/>
  <c r="C73" i="10"/>
  <c r="C74" i="10"/>
  <c r="C75" i="10"/>
  <c r="C76" i="10"/>
  <c r="C57" i="10"/>
  <c r="C59" i="10"/>
  <c r="C60" i="10"/>
  <c r="C61" i="10"/>
  <c r="C62" i="10"/>
  <c r="C63" i="10"/>
  <c r="C64" i="10"/>
  <c r="C35" i="10"/>
  <c r="C36" i="10"/>
  <c r="C37" i="10"/>
  <c r="C38" i="10"/>
  <c r="C39" i="10"/>
  <c r="C40" i="10"/>
  <c r="C41" i="10"/>
  <c r="C42" i="10"/>
  <c r="C43" i="10"/>
  <c r="C22" i="10"/>
  <c r="C23" i="10"/>
  <c r="C24" i="10"/>
  <c r="C25" i="10"/>
  <c r="C26" i="10"/>
  <c r="C27" i="10"/>
  <c r="C28" i="10"/>
  <c r="C29" i="10"/>
  <c r="C30" i="10"/>
  <c r="C10" i="10"/>
  <c r="G144" i="10"/>
  <c r="H37" i="10"/>
  <c r="G37" i="10"/>
  <c r="F37" i="10"/>
  <c r="H85" i="10"/>
  <c r="C118" i="10"/>
  <c r="H30" i="10"/>
  <c r="G30" i="10"/>
  <c r="F30" i="10"/>
  <c r="E30" i="10"/>
  <c r="D30" i="10"/>
  <c r="H29" i="10"/>
  <c r="G29" i="10"/>
  <c r="F29" i="10"/>
  <c r="E29" i="10"/>
  <c r="D29" i="10"/>
  <c r="H28" i="10"/>
  <c r="G28" i="10"/>
  <c r="F28" i="10"/>
  <c r="E28" i="10"/>
  <c r="D28" i="10"/>
  <c r="H27" i="10"/>
  <c r="G27" i="10"/>
  <c r="F27" i="10"/>
  <c r="E27" i="10"/>
  <c r="D27" i="10"/>
  <c r="H26" i="10"/>
  <c r="G26" i="10"/>
  <c r="F26" i="10"/>
  <c r="E26" i="10"/>
  <c r="D26" i="10"/>
  <c r="H25" i="10"/>
  <c r="G25" i="10"/>
  <c r="F25" i="10"/>
  <c r="C78" i="10" l="1"/>
  <c r="C15" i="23" s="1"/>
  <c r="C44" i="10"/>
  <c r="C11" i="23" s="1"/>
  <c r="C31" i="10"/>
  <c r="C6" i="23" s="1"/>
  <c r="I27" i="10"/>
  <c r="P27" i="10" s="1"/>
  <c r="C66" i="10"/>
  <c r="C13" i="23" s="1"/>
  <c r="I26" i="10"/>
  <c r="Q26" i="10" s="1"/>
  <c r="I30" i="10"/>
  <c r="Q30" i="10" s="1"/>
  <c r="I29" i="10"/>
  <c r="I28" i="10"/>
  <c r="H83" i="10"/>
  <c r="G83" i="10"/>
  <c r="F83" i="10"/>
  <c r="E83" i="10"/>
  <c r="D83" i="10"/>
  <c r="C83" i="10"/>
  <c r="H36" i="10"/>
  <c r="G36" i="10"/>
  <c r="F36" i="10"/>
  <c r="E36" i="10"/>
  <c r="D36" i="10"/>
  <c r="G11" i="10"/>
  <c r="G82" i="10"/>
  <c r="F82" i="10"/>
  <c r="H22" i="10"/>
  <c r="G22" i="10"/>
  <c r="E25" i="10"/>
  <c r="D25" i="10"/>
  <c r="H24" i="10"/>
  <c r="G24" i="10"/>
  <c r="F24" i="10"/>
  <c r="E24" i="10"/>
  <c r="D24" i="10"/>
  <c r="C17" i="23" l="1"/>
  <c r="I24" i="10"/>
  <c r="Q24" i="10" s="1"/>
  <c r="Q27" i="10"/>
  <c r="P26" i="10"/>
  <c r="I25" i="10"/>
  <c r="P25" i="10" s="1"/>
  <c r="P24" i="10"/>
  <c r="P30" i="10"/>
  <c r="P29" i="10"/>
  <c r="Q29" i="10"/>
  <c r="Q28" i="10"/>
  <c r="P28" i="10"/>
  <c r="H18" i="10"/>
  <c r="G18" i="10"/>
  <c r="F18" i="10"/>
  <c r="E18" i="10"/>
  <c r="D18" i="10"/>
  <c r="C18" i="10"/>
  <c r="H17" i="10"/>
  <c r="G17" i="10"/>
  <c r="F17" i="10"/>
  <c r="E17" i="10"/>
  <c r="D17" i="10"/>
  <c r="C17" i="10"/>
  <c r="H16" i="10"/>
  <c r="G16" i="10"/>
  <c r="F16" i="10"/>
  <c r="E16" i="10"/>
  <c r="D16" i="10"/>
  <c r="C16" i="10"/>
  <c r="H15" i="10"/>
  <c r="G15" i="10"/>
  <c r="F15" i="10"/>
  <c r="E15" i="10"/>
  <c r="D15" i="10"/>
  <c r="C15" i="10"/>
  <c r="H14" i="10"/>
  <c r="G14" i="10"/>
  <c r="F14" i="10"/>
  <c r="E14" i="10"/>
  <c r="D14" i="10"/>
  <c r="C14" i="10"/>
  <c r="H13" i="10"/>
  <c r="G13" i="10"/>
  <c r="F13" i="10"/>
  <c r="E13" i="10"/>
  <c r="D13" i="10"/>
  <c r="C13" i="10"/>
  <c r="H12" i="10"/>
  <c r="G12" i="10"/>
  <c r="F12" i="10"/>
  <c r="E12" i="10"/>
  <c r="D12" i="10"/>
  <c r="C12" i="10"/>
  <c r="Q25" i="10" l="1"/>
  <c r="H35" i="10"/>
  <c r="G35" i="10"/>
  <c r="F35" i="10"/>
  <c r="F23" i="10" l="1"/>
  <c r="C131" i="10" l="1"/>
  <c r="F130" i="10"/>
  <c r="G101" i="10"/>
  <c r="G103" i="10"/>
  <c r="D39" i="10" l="1"/>
  <c r="F22" i="10"/>
  <c r="F31" i="10" s="1"/>
  <c r="D35" i="10" l="1"/>
  <c r="E35" i="10"/>
  <c r="D37" i="10"/>
  <c r="E37" i="10"/>
  <c r="D38" i="10"/>
  <c r="E38" i="10"/>
  <c r="F38" i="10"/>
  <c r="G38" i="10"/>
  <c r="H38" i="10"/>
  <c r="E39" i="10"/>
  <c r="F39" i="10"/>
  <c r="G39" i="10"/>
  <c r="H39" i="10"/>
  <c r="D40" i="10"/>
  <c r="E40" i="10"/>
  <c r="F40" i="10"/>
  <c r="G40" i="10"/>
  <c r="H40" i="10"/>
  <c r="D41" i="10"/>
  <c r="E41" i="10"/>
  <c r="F41" i="10"/>
  <c r="G41" i="10"/>
  <c r="H41" i="10"/>
  <c r="D42" i="10"/>
  <c r="E42" i="10"/>
  <c r="F42" i="10"/>
  <c r="G42" i="10"/>
  <c r="H42" i="10"/>
  <c r="D43" i="10"/>
  <c r="E43" i="10"/>
  <c r="F43" i="10"/>
  <c r="G43" i="10"/>
  <c r="H43" i="10"/>
  <c r="G44" i="10" l="1"/>
  <c r="E44" i="10"/>
  <c r="H44" i="10"/>
  <c r="F44" i="10"/>
  <c r="D44" i="10"/>
  <c r="D11" i="23" s="1"/>
  <c r="I40" i="10"/>
  <c r="I42" i="10"/>
  <c r="P42" i="10" s="1"/>
  <c r="I43" i="10"/>
  <c r="Q43" i="10" s="1"/>
  <c r="I41" i="10"/>
  <c r="I39" i="10"/>
  <c r="I38" i="10"/>
  <c r="I37" i="10"/>
  <c r="I36" i="10"/>
  <c r="I35" i="10"/>
  <c r="I44" i="10" l="1"/>
  <c r="Q42" i="10"/>
  <c r="P43" i="10"/>
  <c r="Q36" i="10"/>
  <c r="P36" i="10"/>
  <c r="Q40" i="10"/>
  <c r="P40" i="10"/>
  <c r="Q38" i="10"/>
  <c r="P38" i="10"/>
  <c r="Q35" i="10"/>
  <c r="P35" i="10"/>
  <c r="Q37" i="10"/>
  <c r="P37" i="10"/>
  <c r="Q39" i="10"/>
  <c r="P39" i="10"/>
  <c r="Q41" i="10"/>
  <c r="P41" i="10"/>
  <c r="F113" i="10"/>
  <c r="H77" i="10"/>
  <c r="G77" i="10"/>
  <c r="F77" i="10"/>
  <c r="E77" i="10"/>
  <c r="D77" i="10"/>
  <c r="F65" i="10"/>
  <c r="G65" i="10"/>
  <c r="E64" i="10"/>
  <c r="I25" i="9"/>
  <c r="I24" i="9"/>
  <c r="I21" i="9"/>
  <c r="I22" i="9"/>
  <c r="I20" i="9"/>
  <c r="I16" i="9"/>
  <c r="I17" i="9"/>
  <c r="I18" i="9"/>
  <c r="I14" i="9"/>
  <c r="I25" i="8"/>
  <c r="I24" i="8"/>
  <c r="I21" i="8"/>
  <c r="I22" i="8"/>
  <c r="I20" i="8"/>
  <c r="I16" i="8"/>
  <c r="I17" i="8"/>
  <c r="I18" i="8"/>
  <c r="I14" i="8"/>
  <c r="I23" i="7"/>
  <c r="I22" i="7"/>
  <c r="I19" i="7"/>
  <c r="I20" i="7"/>
  <c r="I18" i="7"/>
  <c r="I14" i="7"/>
  <c r="I15" i="7"/>
  <c r="I16" i="7"/>
  <c r="I12" i="7"/>
  <c r="I24" i="6"/>
  <c r="I23" i="6"/>
  <c r="I20" i="6"/>
  <c r="I21" i="6"/>
  <c r="I19" i="6"/>
  <c r="I15" i="6"/>
  <c r="I16" i="6"/>
  <c r="I17" i="6"/>
  <c r="I13" i="6"/>
  <c r="I24" i="5"/>
  <c r="I23" i="5"/>
  <c r="I20" i="5"/>
  <c r="I21" i="5"/>
  <c r="I19" i="5"/>
  <c r="I15" i="5"/>
  <c r="I16" i="5"/>
  <c r="I17" i="5"/>
  <c r="I13" i="5"/>
  <c r="H149" i="10"/>
  <c r="G149" i="10"/>
  <c r="F149" i="10"/>
  <c r="E149" i="10"/>
  <c r="D149" i="10"/>
  <c r="C149" i="10"/>
  <c r="H148" i="10"/>
  <c r="G148" i="10"/>
  <c r="F148" i="10"/>
  <c r="E148" i="10"/>
  <c r="D148" i="10"/>
  <c r="C148" i="10"/>
  <c r="H147" i="10"/>
  <c r="G147" i="10"/>
  <c r="F147" i="10"/>
  <c r="E147" i="10"/>
  <c r="D147" i="10"/>
  <c r="C147" i="10"/>
  <c r="H146" i="10"/>
  <c r="G146" i="10"/>
  <c r="F146" i="10"/>
  <c r="E146" i="10"/>
  <c r="D146" i="10"/>
  <c r="C146" i="10"/>
  <c r="H145" i="10"/>
  <c r="G145" i="10"/>
  <c r="F145" i="10"/>
  <c r="E145" i="10"/>
  <c r="D145" i="10"/>
  <c r="C145" i="10"/>
  <c r="H144" i="10"/>
  <c r="F144" i="10"/>
  <c r="E144" i="10"/>
  <c r="D144" i="10"/>
  <c r="C144" i="10"/>
  <c r="H143" i="10"/>
  <c r="G143" i="10"/>
  <c r="F143" i="10"/>
  <c r="E143" i="10"/>
  <c r="D143" i="10"/>
  <c r="C143" i="10"/>
  <c r="H141" i="10"/>
  <c r="G141" i="10"/>
  <c r="F141" i="10"/>
  <c r="E141" i="10"/>
  <c r="D141" i="10"/>
  <c r="C141" i="10"/>
  <c r="H131" i="10"/>
  <c r="G131" i="10"/>
  <c r="F131" i="10"/>
  <c r="E131" i="10"/>
  <c r="D131" i="10"/>
  <c r="H130" i="10"/>
  <c r="G130" i="10"/>
  <c r="E130" i="10"/>
  <c r="D130" i="10"/>
  <c r="C130" i="10"/>
  <c r="H129" i="10"/>
  <c r="G129" i="10"/>
  <c r="F129" i="10"/>
  <c r="E129" i="10"/>
  <c r="D129" i="10"/>
  <c r="C129" i="10"/>
  <c r="H128" i="10"/>
  <c r="G128" i="10"/>
  <c r="F128" i="10"/>
  <c r="E128" i="10"/>
  <c r="D128" i="10"/>
  <c r="C128" i="10"/>
  <c r="H127" i="10"/>
  <c r="G127" i="10"/>
  <c r="F127" i="10"/>
  <c r="E127" i="10"/>
  <c r="D127" i="10"/>
  <c r="C127" i="10"/>
  <c r="H126" i="10"/>
  <c r="G126" i="10"/>
  <c r="F126" i="10"/>
  <c r="E126" i="10"/>
  <c r="D126" i="10"/>
  <c r="C126" i="10"/>
  <c r="H125" i="10"/>
  <c r="G125" i="10"/>
  <c r="F125" i="10"/>
  <c r="E125" i="10"/>
  <c r="D125" i="10"/>
  <c r="C125" i="10"/>
  <c r="H123" i="10"/>
  <c r="G123" i="10"/>
  <c r="F123" i="10"/>
  <c r="E123" i="10"/>
  <c r="D123" i="10"/>
  <c r="C123" i="10"/>
  <c r="H118" i="10"/>
  <c r="G118" i="10"/>
  <c r="F118" i="10"/>
  <c r="E118" i="10"/>
  <c r="D118" i="10"/>
  <c r="H117" i="10"/>
  <c r="G117" i="10"/>
  <c r="F117" i="10"/>
  <c r="E117" i="10"/>
  <c r="D117" i="10"/>
  <c r="C117" i="10"/>
  <c r="H116" i="10"/>
  <c r="G116" i="10"/>
  <c r="F116" i="10"/>
  <c r="E116" i="10"/>
  <c r="D116" i="10"/>
  <c r="C116" i="10"/>
  <c r="H115" i="10"/>
  <c r="G115" i="10"/>
  <c r="F115" i="10"/>
  <c r="E115" i="10"/>
  <c r="D115" i="10"/>
  <c r="C115" i="10"/>
  <c r="H114" i="10"/>
  <c r="G114" i="10"/>
  <c r="F114" i="10"/>
  <c r="E114" i="10"/>
  <c r="D114" i="10"/>
  <c r="C114" i="10"/>
  <c r="H113" i="10"/>
  <c r="G113" i="10"/>
  <c r="E113" i="10"/>
  <c r="D113" i="10"/>
  <c r="C113" i="10"/>
  <c r="H112" i="10"/>
  <c r="G112" i="10"/>
  <c r="F112" i="10"/>
  <c r="E112" i="10"/>
  <c r="D112" i="10"/>
  <c r="C112" i="10"/>
  <c r="H110" i="10"/>
  <c r="G110" i="10"/>
  <c r="F110" i="10"/>
  <c r="E110" i="10"/>
  <c r="D110" i="10"/>
  <c r="C110" i="10"/>
  <c r="E90" i="10"/>
  <c r="H105" i="10"/>
  <c r="G105" i="10"/>
  <c r="F105" i="10"/>
  <c r="E105" i="10"/>
  <c r="D105" i="10"/>
  <c r="C105" i="10"/>
  <c r="H104" i="10"/>
  <c r="G104" i="10"/>
  <c r="F104" i="10"/>
  <c r="E104" i="10"/>
  <c r="D104" i="10"/>
  <c r="C104" i="10"/>
  <c r="H103" i="10"/>
  <c r="F103" i="10"/>
  <c r="E103" i="10"/>
  <c r="C103" i="10"/>
  <c r="D103" i="10"/>
  <c r="H102" i="10"/>
  <c r="G102" i="10"/>
  <c r="F102" i="10"/>
  <c r="E102" i="10"/>
  <c r="D102" i="10"/>
  <c r="C102" i="10"/>
  <c r="H101" i="10"/>
  <c r="F101" i="10"/>
  <c r="E101" i="10"/>
  <c r="D101" i="10"/>
  <c r="C101" i="10"/>
  <c r="H100" i="10"/>
  <c r="G100" i="10"/>
  <c r="F100" i="10"/>
  <c r="E100" i="10"/>
  <c r="D100" i="10"/>
  <c r="C100" i="10"/>
  <c r="H98" i="10"/>
  <c r="G98" i="10"/>
  <c r="F98" i="10"/>
  <c r="E98" i="10"/>
  <c r="D98" i="10"/>
  <c r="C98" i="10"/>
  <c r="H90" i="10"/>
  <c r="G90" i="10"/>
  <c r="F90" i="10"/>
  <c r="D90" i="10"/>
  <c r="C90" i="10"/>
  <c r="H89" i="10"/>
  <c r="G89" i="10"/>
  <c r="F89" i="10"/>
  <c r="E89" i="10"/>
  <c r="D89" i="10"/>
  <c r="C89" i="10"/>
  <c r="H88" i="10"/>
  <c r="G88" i="10"/>
  <c r="F88" i="10"/>
  <c r="E88" i="10"/>
  <c r="D88" i="10"/>
  <c r="C88" i="10"/>
  <c r="H87" i="10"/>
  <c r="G87" i="10"/>
  <c r="F87" i="10"/>
  <c r="E87" i="10"/>
  <c r="D87" i="10"/>
  <c r="C87" i="10"/>
  <c r="H86" i="10"/>
  <c r="G86" i="10"/>
  <c r="F86" i="10"/>
  <c r="E86" i="10"/>
  <c r="D86" i="10"/>
  <c r="C86" i="10"/>
  <c r="G85" i="10"/>
  <c r="F85" i="10"/>
  <c r="E85" i="10"/>
  <c r="D85" i="10"/>
  <c r="C85" i="10"/>
  <c r="H84" i="10"/>
  <c r="G84" i="10"/>
  <c r="F84" i="10"/>
  <c r="E84" i="10"/>
  <c r="D84" i="10"/>
  <c r="C84" i="10"/>
  <c r="H82" i="10"/>
  <c r="E82" i="10"/>
  <c r="D82" i="10"/>
  <c r="C82" i="10"/>
  <c r="C91" i="10" l="1"/>
  <c r="C20" i="23" s="1"/>
  <c r="E91" i="10"/>
  <c r="G91" i="10"/>
  <c r="C107" i="10"/>
  <c r="C22" i="23" s="1"/>
  <c r="E107" i="10"/>
  <c r="G107" i="10"/>
  <c r="D91" i="10"/>
  <c r="D20" i="23" s="1"/>
  <c r="H91" i="10"/>
  <c r="F91" i="10"/>
  <c r="D107" i="10"/>
  <c r="F107" i="10"/>
  <c r="H107" i="10"/>
  <c r="I126" i="10"/>
  <c r="L126" i="10" s="1"/>
  <c r="I127" i="10"/>
  <c r="L127" i="10" s="1"/>
  <c r="I101" i="10"/>
  <c r="L101" i="10" s="1"/>
  <c r="I117" i="10"/>
  <c r="L117" i="10" s="1"/>
  <c r="I115" i="10"/>
  <c r="L115" i="10" s="1"/>
  <c r="I87" i="10"/>
  <c r="I86" i="10"/>
  <c r="I131" i="10"/>
  <c r="L131" i="10" s="1"/>
  <c r="I125" i="10"/>
  <c r="L125" i="10" s="1"/>
  <c r="I100" i="10"/>
  <c r="L100" i="10" s="1"/>
  <c r="I104" i="10"/>
  <c r="L104" i="10" s="1"/>
  <c r="I114" i="10"/>
  <c r="L114" i="10" s="1"/>
  <c r="I105" i="10"/>
  <c r="L105" i="10" s="1"/>
  <c r="I116" i="10"/>
  <c r="L116" i="10" s="1"/>
  <c r="I103" i="10"/>
  <c r="L103" i="10" s="1"/>
  <c r="I98" i="10"/>
  <c r="I118" i="10"/>
  <c r="L118" i="10" s="1"/>
  <c r="I129" i="10"/>
  <c r="L129" i="10" s="1"/>
  <c r="I128" i="10"/>
  <c r="L128" i="10" s="1"/>
  <c r="I85" i="10"/>
  <c r="I84" i="10"/>
  <c r="I106" i="10"/>
  <c r="L106" i="10" s="1"/>
  <c r="I110" i="10"/>
  <c r="L110" i="10" s="1"/>
  <c r="I112" i="10"/>
  <c r="L112" i="10" s="1"/>
  <c r="I113" i="10"/>
  <c r="L113" i="10" s="1"/>
  <c r="I123" i="10"/>
  <c r="L123" i="10" s="1"/>
  <c r="I88" i="10"/>
  <c r="I89" i="10"/>
  <c r="I90" i="10"/>
  <c r="I102" i="10"/>
  <c r="L102" i="10" s="1"/>
  <c r="I130" i="10"/>
  <c r="L130" i="10" s="1"/>
  <c r="I82" i="10"/>
  <c r="L98" i="10"/>
  <c r="C119" i="10"/>
  <c r="C24" i="23" s="1"/>
  <c r="I141" i="10"/>
  <c r="L141" i="10" s="1"/>
  <c r="C132" i="10"/>
  <c r="C29" i="23" s="1"/>
  <c r="I77" i="10"/>
  <c r="C150" i="10"/>
  <c r="C31" i="23" s="1"/>
  <c r="D119" i="10"/>
  <c r="D24" i="23" s="1"/>
  <c r="D22" i="23"/>
  <c r="I143" i="10"/>
  <c r="L143" i="10" s="1"/>
  <c r="I145" i="10"/>
  <c r="L145" i="10" s="1"/>
  <c r="I146" i="10"/>
  <c r="L146" i="10" s="1"/>
  <c r="I148" i="10"/>
  <c r="L148" i="10" s="1"/>
  <c r="I149" i="10"/>
  <c r="L149" i="10" s="1"/>
  <c r="I147" i="10"/>
  <c r="L147" i="10" s="1"/>
  <c r="I144" i="10"/>
  <c r="L144" i="10" s="1"/>
  <c r="E119" i="10"/>
  <c r="E24" i="23" s="1"/>
  <c r="H76" i="10"/>
  <c r="G76" i="10"/>
  <c r="F76" i="10"/>
  <c r="E76" i="10"/>
  <c r="D76" i="10"/>
  <c r="H75" i="10"/>
  <c r="G75" i="10"/>
  <c r="F75" i="10"/>
  <c r="E75" i="10"/>
  <c r="D75" i="10"/>
  <c r="H74" i="10"/>
  <c r="G74" i="10"/>
  <c r="F74" i="10"/>
  <c r="E74" i="10"/>
  <c r="D74" i="10"/>
  <c r="H73" i="10"/>
  <c r="G73" i="10"/>
  <c r="F73" i="10"/>
  <c r="E73" i="10"/>
  <c r="D73" i="10"/>
  <c r="H72" i="10"/>
  <c r="G72" i="10"/>
  <c r="F72" i="10"/>
  <c r="E72" i="10"/>
  <c r="D72" i="10"/>
  <c r="H71" i="10"/>
  <c r="G71" i="10"/>
  <c r="F71" i="10"/>
  <c r="E71" i="10"/>
  <c r="D71" i="10"/>
  <c r="H69" i="10"/>
  <c r="G69" i="10"/>
  <c r="F69" i="10"/>
  <c r="E69" i="10"/>
  <c r="D69" i="10"/>
  <c r="H65" i="10"/>
  <c r="E65" i="10"/>
  <c r="D65" i="10"/>
  <c r="H64" i="10"/>
  <c r="G64" i="10"/>
  <c r="F64" i="10"/>
  <c r="D64" i="10"/>
  <c r="H63" i="10"/>
  <c r="G63" i="10"/>
  <c r="F63" i="10"/>
  <c r="E63" i="10"/>
  <c r="D63" i="10"/>
  <c r="H62" i="10"/>
  <c r="G62" i="10"/>
  <c r="F62" i="10"/>
  <c r="E62" i="10"/>
  <c r="D62" i="10"/>
  <c r="H61" i="10"/>
  <c r="G61" i="10"/>
  <c r="F61" i="10"/>
  <c r="E61" i="10"/>
  <c r="D61" i="10"/>
  <c r="H60" i="10"/>
  <c r="G60" i="10"/>
  <c r="F60" i="10"/>
  <c r="E60" i="10"/>
  <c r="D60" i="10"/>
  <c r="H59" i="10"/>
  <c r="G59" i="10"/>
  <c r="F59" i="10"/>
  <c r="E59" i="10"/>
  <c r="D59" i="10"/>
  <c r="H57" i="10"/>
  <c r="G57" i="10"/>
  <c r="F57" i="10"/>
  <c r="E57" i="10"/>
  <c r="D57" i="10"/>
  <c r="F11" i="23"/>
  <c r="E11" i="23"/>
  <c r="E23" i="10"/>
  <c r="D23" i="10"/>
  <c r="E22" i="10"/>
  <c r="E31" i="10" s="1"/>
  <c r="D22" i="10"/>
  <c r="D31" i="10" s="1"/>
  <c r="I18" i="10"/>
  <c r="E11" i="10"/>
  <c r="D11" i="10"/>
  <c r="H10" i="10"/>
  <c r="G10" i="10"/>
  <c r="G19" i="10" s="1"/>
  <c r="F10" i="10"/>
  <c r="E10" i="10"/>
  <c r="D10" i="10"/>
  <c r="I14" i="10"/>
  <c r="I13" i="10"/>
  <c r="C11" i="10"/>
  <c r="D78" i="10" l="1"/>
  <c r="F78" i="10"/>
  <c r="F15" i="23" s="1"/>
  <c r="H78" i="10"/>
  <c r="I91" i="10"/>
  <c r="D19" i="10"/>
  <c r="E78" i="10"/>
  <c r="G78" i="10"/>
  <c r="C19" i="10"/>
  <c r="E19" i="10"/>
  <c r="E4" i="23" s="1"/>
  <c r="C26" i="23"/>
  <c r="D26" i="23"/>
  <c r="C33" i="23"/>
  <c r="I60" i="10"/>
  <c r="P60" i="10" s="1"/>
  <c r="I61" i="10"/>
  <c r="Q61" i="10" s="1"/>
  <c r="I65" i="10"/>
  <c r="P65" i="10" s="1"/>
  <c r="I59" i="10"/>
  <c r="P59" i="10" s="1"/>
  <c r="I22" i="10"/>
  <c r="Q77" i="10"/>
  <c r="P77" i="10"/>
  <c r="Q59" i="10"/>
  <c r="Q60" i="10"/>
  <c r="I10" i="10"/>
  <c r="I16" i="10"/>
  <c r="N16" i="10" s="1"/>
  <c r="I15" i="10"/>
  <c r="O15" i="10" s="1"/>
  <c r="I17" i="10"/>
  <c r="M17" i="10" s="1"/>
  <c r="F66" i="10"/>
  <c r="F13" i="23" s="1"/>
  <c r="I12" i="10"/>
  <c r="M12" i="10" s="1"/>
  <c r="I57" i="10"/>
  <c r="I62" i="10"/>
  <c r="I63" i="10"/>
  <c r="I64" i="10"/>
  <c r="I76" i="10"/>
  <c r="G4" i="23"/>
  <c r="E6" i="23"/>
  <c r="D4" i="23"/>
  <c r="D6" i="23"/>
  <c r="E66" i="10"/>
  <c r="E13" i="23" s="1"/>
  <c r="I69" i="10"/>
  <c r="I71" i="10"/>
  <c r="I72" i="10"/>
  <c r="I74" i="10"/>
  <c r="E22" i="23"/>
  <c r="E20" i="23"/>
  <c r="D66" i="10"/>
  <c r="D13" i="23" s="1"/>
  <c r="I73" i="10"/>
  <c r="L73" i="10" s="1"/>
  <c r="I75" i="10"/>
  <c r="D15" i="23"/>
  <c r="L40" i="10"/>
  <c r="D150" i="10"/>
  <c r="D31" i="23" s="1"/>
  <c r="F22" i="23"/>
  <c r="F119" i="10"/>
  <c r="F24" i="23" s="1"/>
  <c r="F20" i="23"/>
  <c r="L13" i="10"/>
  <c r="O14" i="10"/>
  <c r="F11" i="10"/>
  <c r="L86" i="10"/>
  <c r="L26" i="10"/>
  <c r="L39" i="10"/>
  <c r="C4" i="23" l="1"/>
  <c r="C8" i="23" s="1"/>
  <c r="I78" i="10"/>
  <c r="L61" i="10"/>
  <c r="E15" i="23"/>
  <c r="F19" i="10"/>
  <c r="F4" i="23" s="1"/>
  <c r="E17" i="23"/>
  <c r="F26" i="23"/>
  <c r="F17" i="23"/>
  <c r="Q65" i="10"/>
  <c r="E26" i="23"/>
  <c r="D8" i="23"/>
  <c r="E8" i="23"/>
  <c r="D17" i="23"/>
  <c r="P61" i="10"/>
  <c r="P22" i="10"/>
  <c r="Q22" i="10"/>
  <c r="Q75" i="10"/>
  <c r="P75" i="10"/>
  <c r="Q72" i="10"/>
  <c r="P72" i="10"/>
  <c r="Q69" i="10"/>
  <c r="P69" i="10"/>
  <c r="Q73" i="10"/>
  <c r="P73" i="10"/>
  <c r="Q74" i="10"/>
  <c r="P74" i="10"/>
  <c r="Q71" i="10"/>
  <c r="P71" i="10"/>
  <c r="Q76" i="10"/>
  <c r="P76" i="10"/>
  <c r="Q64" i="10"/>
  <c r="P64" i="10"/>
  <c r="Q62" i="10"/>
  <c r="P62" i="10"/>
  <c r="Q63" i="10"/>
  <c r="P63" i="10"/>
  <c r="Q57" i="10"/>
  <c r="P57" i="10"/>
  <c r="L18" i="10"/>
  <c r="D132" i="10"/>
  <c r="D29" i="23" s="1"/>
  <c r="M61" i="10"/>
  <c r="N61" i="10"/>
  <c r="O61" i="10"/>
  <c r="M13" i="10"/>
  <c r="O18" i="10"/>
  <c r="Q18" i="10"/>
  <c r="P18" i="10"/>
  <c r="N18" i="10"/>
  <c r="M18" i="10"/>
  <c r="P17" i="10"/>
  <c r="Q17" i="10"/>
  <c r="O17" i="10"/>
  <c r="P16" i="10"/>
  <c r="Q16" i="10"/>
  <c r="L16" i="10"/>
  <c r="M16" i="10"/>
  <c r="N15" i="10"/>
  <c r="L15" i="10"/>
  <c r="M15" i="10"/>
  <c r="Q15" i="10"/>
  <c r="P15" i="10"/>
  <c r="P14" i="10"/>
  <c r="N14" i="10"/>
  <c r="M14" i="10"/>
  <c r="L10" i="10"/>
  <c r="M10" i="10"/>
  <c r="O13" i="10"/>
  <c r="P13" i="10"/>
  <c r="Q13" i="10"/>
  <c r="N13" i="10"/>
  <c r="E150" i="10"/>
  <c r="E31" i="23" s="1"/>
  <c r="F132" i="10"/>
  <c r="F29" i="23" s="1"/>
  <c r="E132" i="10"/>
  <c r="E29" i="23" s="1"/>
  <c r="G20" i="23"/>
  <c r="G22" i="23"/>
  <c r="G119" i="10"/>
  <c r="G24" i="23" s="1"/>
  <c r="H20" i="23"/>
  <c r="H119" i="10"/>
  <c r="H24" i="23" s="1"/>
  <c r="H22" i="23"/>
  <c r="H15" i="23"/>
  <c r="O16" i="10"/>
  <c r="Q14" i="10"/>
  <c r="L14" i="10"/>
  <c r="L17" i="10"/>
  <c r="N17" i="10"/>
  <c r="Q12" i="10"/>
  <c r="O12" i="10"/>
  <c r="P12" i="10"/>
  <c r="N12" i="10"/>
  <c r="L12" i="10"/>
  <c r="H11" i="10"/>
  <c r="Q10" i="10"/>
  <c r="O10" i="10"/>
  <c r="N10" i="10"/>
  <c r="P10" i="10"/>
  <c r="E33" i="23" l="1"/>
  <c r="D33" i="23"/>
  <c r="H19" i="10"/>
  <c r="H4" i="23" s="1"/>
  <c r="G26" i="23"/>
  <c r="H26" i="23"/>
  <c r="I58" i="10"/>
  <c r="I107" i="10"/>
  <c r="I22" i="23" s="1"/>
  <c r="I83" i="10"/>
  <c r="L83" i="10" s="1"/>
  <c r="I111" i="10"/>
  <c r="I119" i="10"/>
  <c r="I24" i="23" s="1"/>
  <c r="I11" i="10"/>
  <c r="I19" i="10" s="1"/>
  <c r="I4" i="23" s="1"/>
  <c r="H11" i="23"/>
  <c r="L36" i="10"/>
  <c r="G11" i="23"/>
  <c r="H66" i="10"/>
  <c r="H13" i="23" s="1"/>
  <c r="G15" i="23"/>
  <c r="I70" i="10"/>
  <c r="G66" i="10"/>
  <c r="G13" i="23" s="1"/>
  <c r="R17" i="10"/>
  <c r="R61" i="10"/>
  <c r="R13" i="10"/>
  <c r="R12" i="10"/>
  <c r="L35" i="10"/>
  <c r="I11" i="23"/>
  <c r="L69" i="10"/>
  <c r="L82" i="10"/>
  <c r="L57" i="10"/>
  <c r="L22" i="10"/>
  <c r="R18" i="10"/>
  <c r="R16" i="10"/>
  <c r="R15" i="10"/>
  <c r="R14" i="10"/>
  <c r="R10" i="10"/>
  <c r="G150" i="10"/>
  <c r="G31" i="23" s="1"/>
  <c r="F150" i="10"/>
  <c r="F31" i="23" s="1"/>
  <c r="H150" i="10"/>
  <c r="H31" i="23" s="1"/>
  <c r="G132" i="10"/>
  <c r="G29" i="23" s="1"/>
  <c r="H132" i="10"/>
  <c r="H29" i="23" s="1"/>
  <c r="L37" i="10"/>
  <c r="F6" i="23"/>
  <c r="F8" i="23" s="1"/>
  <c r="G23" i="10"/>
  <c r="G31" i="10" s="1"/>
  <c r="H23" i="10"/>
  <c r="H31" i="10" s="1"/>
  <c r="H33" i="23" l="1"/>
  <c r="C25" i="23"/>
  <c r="E25" i="23"/>
  <c r="D19" i="22" s="1"/>
  <c r="D25" i="23"/>
  <c r="C19" i="22" s="1"/>
  <c r="F25" i="23"/>
  <c r="G25" i="23"/>
  <c r="F19" i="22" s="1"/>
  <c r="F33" i="23"/>
  <c r="C23" i="23"/>
  <c r="D23" i="23"/>
  <c r="C18" i="22" s="1"/>
  <c r="E23" i="23"/>
  <c r="D18" i="22" s="1"/>
  <c r="F23" i="23"/>
  <c r="H25" i="23"/>
  <c r="G19" i="22" s="1"/>
  <c r="G23" i="23"/>
  <c r="F18" i="22" s="1"/>
  <c r="H23" i="23"/>
  <c r="G18" i="22" s="1"/>
  <c r="D12" i="23"/>
  <c r="C11" i="22" s="1"/>
  <c r="C12" i="23"/>
  <c r="E12" i="23"/>
  <c r="D11" i="22" s="1"/>
  <c r="F12" i="23"/>
  <c r="G12" i="23"/>
  <c r="F11" i="22" s="1"/>
  <c r="H12" i="23"/>
  <c r="G11" i="22" s="1"/>
  <c r="I31" i="10"/>
  <c r="G33" i="23"/>
  <c r="I33" i="23" s="1"/>
  <c r="I26" i="23"/>
  <c r="G17" i="23"/>
  <c r="H17" i="23"/>
  <c r="G6" i="23"/>
  <c r="G8" i="23" s="1"/>
  <c r="I23" i="10"/>
  <c r="P23" i="10" s="1"/>
  <c r="H6" i="23"/>
  <c r="H8" i="23" s="1"/>
  <c r="I8" i="23" s="1"/>
  <c r="Q70" i="10"/>
  <c r="P70" i="10"/>
  <c r="L70" i="10"/>
  <c r="Q58" i="10"/>
  <c r="P58" i="10"/>
  <c r="Q44" i="10"/>
  <c r="G111" i="12" s="1"/>
  <c r="P44" i="10"/>
  <c r="F111" i="12" s="1"/>
  <c r="Q19" i="10"/>
  <c r="P19" i="10"/>
  <c r="L44" i="10"/>
  <c r="B111" i="12" s="1"/>
  <c r="I124" i="10"/>
  <c r="I132" i="10" s="1"/>
  <c r="I29" i="23" s="1"/>
  <c r="M11" i="10"/>
  <c r="N58" i="10"/>
  <c r="O58" i="10"/>
  <c r="M58" i="10"/>
  <c r="L58" i="10"/>
  <c r="L99" i="10"/>
  <c r="L107" i="10"/>
  <c r="B119" i="12" s="1"/>
  <c r="I142" i="10"/>
  <c r="L111" i="10"/>
  <c r="L119" i="10"/>
  <c r="B120" i="12" s="1"/>
  <c r="L11" i="10"/>
  <c r="Q11" i="10"/>
  <c r="N11" i="10"/>
  <c r="P11" i="10"/>
  <c r="O11" i="10"/>
  <c r="C11" i="12"/>
  <c r="K12" i="23" l="1"/>
  <c r="E11" i="22"/>
  <c r="J12" i="23"/>
  <c r="B11" i="22"/>
  <c r="J23" i="23"/>
  <c r="B18" i="22"/>
  <c r="J25" i="23"/>
  <c r="B19" i="22"/>
  <c r="K23" i="23"/>
  <c r="E18" i="22"/>
  <c r="K25" i="23"/>
  <c r="E19" i="22"/>
  <c r="C30" i="23"/>
  <c r="E30" i="23"/>
  <c r="D23" i="22" s="1"/>
  <c r="F30" i="23"/>
  <c r="D30" i="23"/>
  <c r="C23" i="22" s="1"/>
  <c r="G30" i="23"/>
  <c r="F23" i="22" s="1"/>
  <c r="H30" i="23"/>
  <c r="G23" i="22" s="1"/>
  <c r="I23" i="23"/>
  <c r="I25" i="23"/>
  <c r="H27" i="23"/>
  <c r="G20" i="22" s="1"/>
  <c r="F27" i="23"/>
  <c r="D27" i="23"/>
  <c r="C20" i="22" s="1"/>
  <c r="G27" i="23"/>
  <c r="F20" i="22" s="1"/>
  <c r="E27" i="23"/>
  <c r="D20" i="22" s="1"/>
  <c r="C27" i="23"/>
  <c r="I27" i="23" s="1"/>
  <c r="I12" i="23"/>
  <c r="I17" i="23"/>
  <c r="G105" i="12"/>
  <c r="F105" i="12"/>
  <c r="Q23" i="10"/>
  <c r="M19" i="10"/>
  <c r="N19" i="10"/>
  <c r="L19" i="10"/>
  <c r="R58" i="10"/>
  <c r="L142" i="10"/>
  <c r="I150" i="10"/>
  <c r="R11" i="10"/>
  <c r="L23" i="10"/>
  <c r="L124" i="10"/>
  <c r="L132" i="10"/>
  <c r="B126" i="12" s="1"/>
  <c r="C6" i="12"/>
  <c r="C8" i="12"/>
  <c r="C10" i="12"/>
  <c r="C12" i="12"/>
  <c r="C7" i="12"/>
  <c r="C9" i="12"/>
  <c r="P141" i="10"/>
  <c r="P123" i="10"/>
  <c r="Q110" i="10"/>
  <c r="J27" i="23" l="1"/>
  <c r="B20" i="22"/>
  <c r="K27" i="23"/>
  <c r="E20" i="22"/>
  <c r="K30" i="23"/>
  <c r="E23" i="22"/>
  <c r="J30" i="23"/>
  <c r="B23" i="22"/>
  <c r="I30" i="23"/>
  <c r="G18" i="23"/>
  <c r="F14" i="22" s="1"/>
  <c r="E18" i="23"/>
  <c r="D14" i="22" s="1"/>
  <c r="H18" i="23"/>
  <c r="G14" i="22" s="1"/>
  <c r="F18" i="23"/>
  <c r="D18" i="23"/>
  <c r="C14" i="22" s="1"/>
  <c r="C18" i="23"/>
  <c r="L150" i="10"/>
  <c r="B127" i="12" s="1"/>
  <c r="B128" i="12" s="1"/>
  <c r="I31" i="23"/>
  <c r="B105" i="12"/>
  <c r="C105" i="12"/>
  <c r="D105" i="12"/>
  <c r="M141" i="10"/>
  <c r="O141" i="10"/>
  <c r="Q141" i="10"/>
  <c r="N141" i="10"/>
  <c r="M123" i="10"/>
  <c r="O123" i="10"/>
  <c r="Q123" i="10"/>
  <c r="N123" i="10"/>
  <c r="P110" i="10"/>
  <c r="N110" i="10"/>
  <c r="M110" i="10"/>
  <c r="O110" i="10"/>
  <c r="N98" i="10"/>
  <c r="P82" i="10"/>
  <c r="M69" i="10"/>
  <c r="M57" i="10"/>
  <c r="N22" i="10"/>
  <c r="I18" i="23" l="1"/>
  <c r="J18" i="23"/>
  <c r="B14" i="22"/>
  <c r="K18" i="23"/>
  <c r="E14" i="22"/>
  <c r="C32" i="23"/>
  <c r="D32" i="23"/>
  <c r="C24" i="22" s="1"/>
  <c r="C25" i="22" s="1"/>
  <c r="E32" i="23"/>
  <c r="D24" i="22" s="1"/>
  <c r="D25" i="22" s="1"/>
  <c r="H32" i="23"/>
  <c r="G24" i="22" s="1"/>
  <c r="G25" i="22" s="1"/>
  <c r="G32" i="23"/>
  <c r="F24" i="22" s="1"/>
  <c r="F25" i="22" s="1"/>
  <c r="F32" i="23"/>
  <c r="R110" i="10"/>
  <c r="R141" i="10"/>
  <c r="R123" i="10"/>
  <c r="O98" i="10"/>
  <c r="Q98" i="10"/>
  <c r="P98" i="10"/>
  <c r="M82" i="10"/>
  <c r="O82" i="10"/>
  <c r="Q82" i="10"/>
  <c r="N82" i="10"/>
  <c r="O22" i="10"/>
  <c r="M22" i="10"/>
  <c r="M98" i="10"/>
  <c r="O69" i="10"/>
  <c r="N69" i="10"/>
  <c r="N57" i="10"/>
  <c r="O57" i="10"/>
  <c r="K32" i="23" l="1"/>
  <c r="E24" i="22"/>
  <c r="E25" i="22" s="1"/>
  <c r="J32" i="23"/>
  <c r="B24" i="22"/>
  <c r="B25" i="22" s="1"/>
  <c r="I32" i="23"/>
  <c r="R98" i="10"/>
  <c r="R69" i="10"/>
  <c r="R82" i="10"/>
  <c r="L30" i="10"/>
  <c r="L43" i="10"/>
  <c r="L90" i="10"/>
  <c r="L29" i="10"/>
  <c r="L42" i="10"/>
  <c r="L89" i="10"/>
  <c r="L28" i="10"/>
  <c r="L41" i="10"/>
  <c r="L75" i="10"/>
  <c r="L88" i="10"/>
  <c r="L87" i="10"/>
  <c r="L74" i="10"/>
  <c r="L27" i="10"/>
  <c r="L62" i="10" l="1"/>
  <c r="O62" i="10"/>
  <c r="N62" i="10"/>
  <c r="M62" i="10"/>
  <c r="L63" i="10"/>
  <c r="O63" i="10"/>
  <c r="N63" i="10"/>
  <c r="M63" i="10"/>
  <c r="N64" i="10"/>
  <c r="L64" i="10"/>
  <c r="O64" i="10"/>
  <c r="M64" i="10"/>
  <c r="M65" i="10"/>
  <c r="L65" i="10"/>
  <c r="O65" i="10"/>
  <c r="N65" i="10"/>
  <c r="L76" i="10"/>
  <c r="L77" i="10"/>
  <c r="L25" i="10"/>
  <c r="L38" i="10"/>
  <c r="L72" i="10"/>
  <c r="L85" i="10"/>
  <c r="L59" i="10" l="1"/>
  <c r="O59" i="10"/>
  <c r="N59" i="10"/>
  <c r="M59" i="10"/>
  <c r="I66" i="10"/>
  <c r="I13" i="23" s="1"/>
  <c r="R64" i="10"/>
  <c r="R63" i="10"/>
  <c r="R62" i="10"/>
  <c r="L84" i="10"/>
  <c r="L60" i="10"/>
  <c r="O60" i="10"/>
  <c r="N60" i="10"/>
  <c r="M60" i="10"/>
  <c r="L71" i="10"/>
  <c r="I15" i="23"/>
  <c r="L24" i="10"/>
  <c r="I6" i="23"/>
  <c r="R65" i="10"/>
  <c r="R22" i="10"/>
  <c r="C16" i="23" l="1"/>
  <c r="F16" i="23"/>
  <c r="D16" i="23"/>
  <c r="C13" i="22" s="1"/>
  <c r="H16" i="23"/>
  <c r="G13" i="22" s="1"/>
  <c r="E16" i="23"/>
  <c r="D13" i="22" s="1"/>
  <c r="G16" i="23"/>
  <c r="F13" i="22" s="1"/>
  <c r="C14" i="23"/>
  <c r="F14" i="23"/>
  <c r="E14" i="23"/>
  <c r="D12" i="22" s="1"/>
  <c r="D14" i="23"/>
  <c r="C12" i="22" s="1"/>
  <c r="H14" i="23"/>
  <c r="G12" i="22" s="1"/>
  <c r="G14" i="23"/>
  <c r="F12" i="22" s="1"/>
  <c r="L91" i="10"/>
  <c r="B118" i="12" s="1"/>
  <c r="B121" i="12" s="1"/>
  <c r="I20" i="23"/>
  <c r="L78" i="10"/>
  <c r="Q78" i="10"/>
  <c r="P78" i="10"/>
  <c r="Q66" i="10"/>
  <c r="G112" i="12" s="1"/>
  <c r="G113" i="12" s="1"/>
  <c r="P66" i="10"/>
  <c r="F112" i="12" s="1"/>
  <c r="F113" i="12" s="1"/>
  <c r="P31" i="10"/>
  <c r="F7" i="22" s="1"/>
  <c r="Q31" i="10"/>
  <c r="G7" i="22" s="1"/>
  <c r="N31" i="10"/>
  <c r="D7" i="22" s="1"/>
  <c r="L31" i="10"/>
  <c r="B7" i="22" s="1"/>
  <c r="C7" i="23" s="1"/>
  <c r="M31" i="10"/>
  <c r="C7" i="22" s="1"/>
  <c r="L66" i="10"/>
  <c r="B112" i="12" s="1"/>
  <c r="B113" i="12" s="1"/>
  <c r="N66" i="10"/>
  <c r="D112" i="12" s="1"/>
  <c r="M66" i="10"/>
  <c r="C112" i="12" s="1"/>
  <c r="O66" i="10"/>
  <c r="E112" i="12" s="1"/>
  <c r="R60" i="10"/>
  <c r="R59" i="10"/>
  <c r="K14" i="23" l="1"/>
  <c r="E12" i="22"/>
  <c r="K16" i="23"/>
  <c r="E13" i="22"/>
  <c r="J14" i="23"/>
  <c r="B12" i="22"/>
  <c r="J16" i="23"/>
  <c r="B13" i="22"/>
  <c r="C21" i="23"/>
  <c r="D21" i="23"/>
  <c r="C17" i="22" s="1"/>
  <c r="F21" i="23"/>
  <c r="E21" i="23"/>
  <c r="D17" i="22" s="1"/>
  <c r="G21" i="23"/>
  <c r="F17" i="22" s="1"/>
  <c r="H21" i="23"/>
  <c r="G17" i="22" s="1"/>
  <c r="I14" i="23"/>
  <c r="I16" i="23"/>
  <c r="F106" i="12"/>
  <c r="F107" i="12" s="1"/>
  <c r="C106" i="12"/>
  <c r="C107" i="12" s="1"/>
  <c r="D106" i="12"/>
  <c r="D107" i="12" s="1"/>
  <c r="B106" i="12"/>
  <c r="B107" i="12" s="1"/>
  <c r="G106" i="12"/>
  <c r="G107" i="12" s="1"/>
  <c r="R66" i="10"/>
  <c r="H112" i="12" s="1"/>
  <c r="O129" i="10"/>
  <c r="N116" i="10"/>
  <c r="N41" i="10"/>
  <c r="O28" i="10"/>
  <c r="N128" i="10"/>
  <c r="Q145" i="10"/>
  <c r="Q127" i="10"/>
  <c r="Q86" i="10"/>
  <c r="Q114" i="10"/>
  <c r="M102" i="10"/>
  <c r="N39" i="10"/>
  <c r="M73" i="10"/>
  <c r="M26" i="10"/>
  <c r="O84" i="10"/>
  <c r="O112" i="10"/>
  <c r="O143" i="10"/>
  <c r="M100" i="10"/>
  <c r="O125" i="10"/>
  <c r="O37" i="10"/>
  <c r="O71" i="10"/>
  <c r="M24" i="10"/>
  <c r="R57" i="10"/>
  <c r="K21" i="23" l="1"/>
  <c r="E17" i="22"/>
  <c r="J21" i="23"/>
  <c r="B17" i="22"/>
  <c r="I21" i="23"/>
  <c r="O31" i="10"/>
  <c r="E7" i="22" s="1"/>
  <c r="Q104" i="10"/>
  <c r="P104" i="10"/>
  <c r="P88" i="10"/>
  <c r="Q88" i="10"/>
  <c r="Q147" i="10"/>
  <c r="P147" i="10"/>
  <c r="N147" i="10"/>
  <c r="N88" i="10"/>
  <c r="N28" i="10"/>
  <c r="M104" i="10"/>
  <c r="M28" i="10"/>
  <c r="O104" i="10"/>
  <c r="O75" i="10"/>
  <c r="O41" i="10"/>
  <c r="M147" i="10"/>
  <c r="M88" i="10"/>
  <c r="M41" i="10"/>
  <c r="Q116" i="10"/>
  <c r="P116" i="10"/>
  <c r="Q129" i="10"/>
  <c r="P129" i="10"/>
  <c r="N129" i="10"/>
  <c r="N104" i="10"/>
  <c r="N75" i="10"/>
  <c r="M129" i="10"/>
  <c r="O147" i="10"/>
  <c r="O116" i="10"/>
  <c r="O88" i="10"/>
  <c r="M116" i="10"/>
  <c r="M75" i="10"/>
  <c r="N143" i="10"/>
  <c r="N125" i="10"/>
  <c r="N112" i="10"/>
  <c r="N100" i="10"/>
  <c r="N84" i="10"/>
  <c r="N71" i="10"/>
  <c r="N24" i="10"/>
  <c r="M143" i="10"/>
  <c r="M84" i="10"/>
  <c r="M37" i="10"/>
  <c r="Q143" i="10"/>
  <c r="Q125" i="10"/>
  <c r="Q112" i="10"/>
  <c r="Q100" i="10"/>
  <c r="Q84" i="10"/>
  <c r="O24" i="10"/>
  <c r="M125" i="10"/>
  <c r="P143" i="10"/>
  <c r="P125" i="10"/>
  <c r="P112" i="10"/>
  <c r="P100" i="10"/>
  <c r="P84" i="10"/>
  <c r="N37" i="10"/>
  <c r="M112" i="10"/>
  <c r="M71" i="10"/>
  <c r="O100" i="10"/>
  <c r="N145" i="10"/>
  <c r="N127" i="10"/>
  <c r="N114" i="10"/>
  <c r="N102" i="10"/>
  <c r="N86" i="10"/>
  <c r="N73" i="10"/>
  <c r="N26" i="10"/>
  <c r="M145" i="10"/>
  <c r="M86" i="10"/>
  <c r="M39" i="10"/>
  <c r="O145" i="10"/>
  <c r="O127" i="10"/>
  <c r="O114" i="10"/>
  <c r="O102" i="10"/>
  <c r="O86" i="10"/>
  <c r="O73" i="10"/>
  <c r="O39" i="10"/>
  <c r="M127" i="10"/>
  <c r="P145" i="10"/>
  <c r="P127" i="10"/>
  <c r="P114" i="10"/>
  <c r="P102" i="10"/>
  <c r="P86" i="10"/>
  <c r="M114" i="10"/>
  <c r="Q102" i="10"/>
  <c r="O26" i="10"/>
  <c r="P113" i="10"/>
  <c r="O113" i="10"/>
  <c r="N113" i="10"/>
  <c r="Q113" i="10"/>
  <c r="M113" i="10"/>
  <c r="Q149" i="10"/>
  <c r="P149" i="10"/>
  <c r="O149" i="10"/>
  <c r="M149" i="10"/>
  <c r="N149" i="10"/>
  <c r="M131" i="10"/>
  <c r="O131" i="10"/>
  <c r="P131" i="10"/>
  <c r="Q131" i="10"/>
  <c r="N131" i="10"/>
  <c r="Q118" i="10"/>
  <c r="M118" i="10"/>
  <c r="P118" i="10"/>
  <c r="N118" i="10"/>
  <c r="O118" i="10"/>
  <c r="Q106" i="10"/>
  <c r="P106" i="10"/>
  <c r="N106" i="10"/>
  <c r="M106" i="10"/>
  <c r="O106" i="10"/>
  <c r="Q90" i="10"/>
  <c r="P90" i="10"/>
  <c r="N90" i="10"/>
  <c r="M90" i="10"/>
  <c r="O90" i="10"/>
  <c r="O77" i="10"/>
  <c r="M77" i="10"/>
  <c r="N77" i="10"/>
  <c r="O43" i="10"/>
  <c r="M43" i="10"/>
  <c r="N43" i="10"/>
  <c r="M30" i="10"/>
  <c r="O30" i="10"/>
  <c r="N30" i="10"/>
  <c r="Q148" i="10"/>
  <c r="O148" i="10"/>
  <c r="P148" i="10"/>
  <c r="N148" i="10"/>
  <c r="M148" i="10"/>
  <c r="N130" i="10"/>
  <c r="P130" i="10"/>
  <c r="O130" i="10"/>
  <c r="Q130" i="10"/>
  <c r="M130" i="10"/>
  <c r="P117" i="10"/>
  <c r="Q117" i="10"/>
  <c r="O117" i="10"/>
  <c r="N117" i="10"/>
  <c r="M117" i="10"/>
  <c r="Q105" i="10"/>
  <c r="O105" i="10"/>
  <c r="P105" i="10"/>
  <c r="N105" i="10"/>
  <c r="M105" i="10"/>
  <c r="P89" i="10"/>
  <c r="N89" i="10"/>
  <c r="Q89" i="10"/>
  <c r="O89" i="10"/>
  <c r="M89" i="10"/>
  <c r="O76" i="10"/>
  <c r="N76" i="10"/>
  <c r="M76" i="10"/>
  <c r="O42" i="10"/>
  <c r="N42" i="10"/>
  <c r="M42" i="10"/>
  <c r="O29" i="10"/>
  <c r="N29" i="10"/>
  <c r="M29" i="10"/>
  <c r="Q142" i="10"/>
  <c r="P142" i="10"/>
  <c r="O142" i="10"/>
  <c r="N142" i="10"/>
  <c r="M142" i="10"/>
  <c r="N124" i="10"/>
  <c r="O124" i="10"/>
  <c r="P124" i="10"/>
  <c r="Q124" i="10"/>
  <c r="M124" i="10"/>
  <c r="P111" i="10"/>
  <c r="N111" i="10"/>
  <c r="Q111" i="10"/>
  <c r="O111" i="10"/>
  <c r="M111" i="10"/>
  <c r="Q99" i="10"/>
  <c r="P99" i="10"/>
  <c r="O99" i="10"/>
  <c r="N99" i="10"/>
  <c r="M99" i="10"/>
  <c r="Q83" i="10"/>
  <c r="P83" i="10"/>
  <c r="O83" i="10"/>
  <c r="N83" i="10"/>
  <c r="M83" i="10"/>
  <c r="O70" i="10"/>
  <c r="N70" i="10"/>
  <c r="M70" i="10"/>
  <c r="O36" i="10"/>
  <c r="N36" i="10"/>
  <c r="M36" i="10"/>
  <c r="O23" i="10"/>
  <c r="N23" i="10"/>
  <c r="M23" i="10"/>
  <c r="P144" i="10"/>
  <c r="Q144" i="10"/>
  <c r="O144" i="10"/>
  <c r="M144" i="10"/>
  <c r="N144" i="10"/>
  <c r="M126" i="10"/>
  <c r="O126" i="10"/>
  <c r="Q126" i="10"/>
  <c r="P126" i="10"/>
  <c r="N126" i="10"/>
  <c r="P101" i="10"/>
  <c r="Q101" i="10"/>
  <c r="O101" i="10"/>
  <c r="M101" i="10"/>
  <c r="N101" i="10"/>
  <c r="Q85" i="10"/>
  <c r="O85" i="10"/>
  <c r="M85" i="10"/>
  <c r="P85" i="10"/>
  <c r="N85" i="10"/>
  <c r="N72" i="10"/>
  <c r="M72" i="10"/>
  <c r="O72" i="10"/>
  <c r="O38" i="10"/>
  <c r="M38" i="10"/>
  <c r="N38" i="10"/>
  <c r="M25" i="10"/>
  <c r="O25" i="10"/>
  <c r="N25" i="10"/>
  <c r="P146" i="10"/>
  <c r="Q146" i="10"/>
  <c r="O146" i="10"/>
  <c r="M146" i="10"/>
  <c r="N146" i="10"/>
  <c r="M132" i="10"/>
  <c r="C126" i="12" s="1"/>
  <c r="O132" i="10"/>
  <c r="E126" i="12" s="1"/>
  <c r="Q132" i="10"/>
  <c r="G126" i="12" s="1"/>
  <c r="P132" i="10"/>
  <c r="F126" i="12" s="1"/>
  <c r="M128" i="10"/>
  <c r="O128" i="10"/>
  <c r="Q128" i="10"/>
  <c r="P128" i="10"/>
  <c r="N132" i="10"/>
  <c r="D126" i="12" s="1"/>
  <c r="P115" i="10"/>
  <c r="N115" i="10"/>
  <c r="Q115" i="10"/>
  <c r="M115" i="10"/>
  <c r="O115" i="10"/>
  <c r="Q103" i="10"/>
  <c r="P103" i="10"/>
  <c r="O103" i="10"/>
  <c r="M103" i="10"/>
  <c r="N103" i="10"/>
  <c r="Q87" i="10"/>
  <c r="P87" i="10"/>
  <c r="O87" i="10"/>
  <c r="M87" i="10"/>
  <c r="N87" i="10"/>
  <c r="O74" i="10"/>
  <c r="M74" i="10"/>
  <c r="N74" i="10"/>
  <c r="O40" i="10"/>
  <c r="N40" i="10"/>
  <c r="M40" i="10"/>
  <c r="M27" i="10"/>
  <c r="O27" i="10"/>
  <c r="N27" i="10"/>
  <c r="O78" i="10"/>
  <c r="N78" i="10"/>
  <c r="M78" i="10"/>
  <c r="O35" i="10"/>
  <c r="M35" i="10"/>
  <c r="N35" i="10"/>
  <c r="O19" i="10"/>
  <c r="Q107" i="10"/>
  <c r="G119" i="12" s="1"/>
  <c r="E105" i="12" l="1"/>
  <c r="E106" i="12"/>
  <c r="R75" i="10"/>
  <c r="R19" i="10"/>
  <c r="H105" i="12" s="1"/>
  <c r="R31" i="10"/>
  <c r="H106" i="12" s="1"/>
  <c r="R142" i="10"/>
  <c r="R28" i="10"/>
  <c r="R111" i="10"/>
  <c r="R113" i="10"/>
  <c r="R90" i="10"/>
  <c r="R40" i="10"/>
  <c r="R74" i="10"/>
  <c r="R115" i="10"/>
  <c r="R146" i="10"/>
  <c r="R144" i="10"/>
  <c r="R99" i="10"/>
  <c r="R117" i="10"/>
  <c r="R112" i="10"/>
  <c r="R143" i="10"/>
  <c r="R129" i="10"/>
  <c r="R116" i="10"/>
  <c r="R148" i="10"/>
  <c r="R76" i="10"/>
  <c r="R29" i="10"/>
  <c r="R114" i="10"/>
  <c r="R145" i="10"/>
  <c r="R26" i="10"/>
  <c r="R147" i="10"/>
  <c r="R149" i="10"/>
  <c r="R118" i="10"/>
  <c r="R73" i="10"/>
  <c r="R71" i="10"/>
  <c r="R77" i="10"/>
  <c r="R102" i="10"/>
  <c r="R87" i="10"/>
  <c r="R89" i="10"/>
  <c r="R101" i="10"/>
  <c r="R24" i="10"/>
  <c r="R100" i="10"/>
  <c r="R124" i="10"/>
  <c r="R36" i="10"/>
  <c r="R78" i="10"/>
  <c r="R35" i="10"/>
  <c r="R128" i="10"/>
  <c r="R132" i="10"/>
  <c r="H126" i="12" s="1"/>
  <c r="R25" i="10"/>
  <c r="R85" i="10"/>
  <c r="R126" i="10"/>
  <c r="R30" i="10"/>
  <c r="R106" i="10"/>
  <c r="R86" i="10"/>
  <c r="R104" i="10"/>
  <c r="R27" i="10"/>
  <c r="R103" i="10"/>
  <c r="R72" i="10"/>
  <c r="R23" i="10"/>
  <c r="R70" i="10"/>
  <c r="R83" i="10"/>
  <c r="R42" i="10"/>
  <c r="R105" i="10"/>
  <c r="R130" i="10"/>
  <c r="R131" i="10"/>
  <c r="R127" i="10"/>
  <c r="R125" i="10"/>
  <c r="R84" i="10"/>
  <c r="R88" i="10"/>
  <c r="R41" i="10"/>
  <c r="R38" i="10"/>
  <c r="R39" i="10"/>
  <c r="R43" i="10"/>
  <c r="R37" i="10"/>
  <c r="P150" i="10"/>
  <c r="F127" i="12" s="1"/>
  <c r="F128" i="12" s="1"/>
  <c r="Q150" i="10"/>
  <c r="G127" i="12" s="1"/>
  <c r="G128" i="12" s="1"/>
  <c r="O150" i="10"/>
  <c r="E127" i="12" s="1"/>
  <c r="E128" i="12" s="1"/>
  <c r="M150" i="10"/>
  <c r="C127" i="12" s="1"/>
  <c r="C128" i="12" s="1"/>
  <c r="N150" i="10"/>
  <c r="D127" i="12" s="1"/>
  <c r="D128" i="12" s="1"/>
  <c r="P119" i="10"/>
  <c r="F120" i="12" s="1"/>
  <c r="N119" i="10"/>
  <c r="D120" i="12" s="1"/>
  <c r="Q119" i="10"/>
  <c r="G120" i="12" s="1"/>
  <c r="M119" i="10"/>
  <c r="C120" i="12" s="1"/>
  <c r="O119" i="10"/>
  <c r="E120" i="12" s="1"/>
  <c r="O107" i="10"/>
  <c r="E119" i="12" s="1"/>
  <c r="N107" i="10"/>
  <c r="D119" i="12" s="1"/>
  <c r="P107" i="10"/>
  <c r="F119" i="12" s="1"/>
  <c r="M107" i="10"/>
  <c r="C119" i="12" s="1"/>
  <c r="Q91" i="10"/>
  <c r="G118" i="12" s="1"/>
  <c r="P91" i="10"/>
  <c r="F118" i="12" s="1"/>
  <c r="O91" i="10"/>
  <c r="E118" i="12" s="1"/>
  <c r="M91" i="10"/>
  <c r="C118" i="12" s="1"/>
  <c r="N91" i="10"/>
  <c r="D118" i="12" s="1"/>
  <c r="M44" i="10"/>
  <c r="C111" i="12" s="1"/>
  <c r="C113" i="12" s="1"/>
  <c r="O44" i="10"/>
  <c r="E111" i="12" s="1"/>
  <c r="E113" i="12" s="1"/>
  <c r="N44" i="10"/>
  <c r="D111" i="12" s="1"/>
  <c r="D113" i="12" s="1"/>
  <c r="C121" i="12" l="1"/>
  <c r="F121" i="12"/>
  <c r="D121" i="12"/>
  <c r="E121" i="12"/>
  <c r="G121" i="12"/>
  <c r="H107" i="12"/>
  <c r="E107" i="12"/>
  <c r="R150" i="10"/>
  <c r="H127" i="12" s="1"/>
  <c r="H128" i="12" s="1"/>
  <c r="R119" i="10"/>
  <c r="H120" i="12" s="1"/>
  <c r="R107" i="10"/>
  <c r="H119" i="12" s="1"/>
  <c r="R91" i="10"/>
  <c r="H118" i="12" s="1"/>
  <c r="R44" i="10"/>
  <c r="H111" i="12" s="1"/>
  <c r="H113" i="12" s="1"/>
  <c r="H121" i="12" l="1"/>
  <c r="D34" i="23"/>
  <c r="F34" i="23"/>
  <c r="H34" i="23"/>
  <c r="C34" i="23"/>
  <c r="E34" i="23"/>
  <c r="G34" i="23"/>
  <c r="J34" i="23" l="1"/>
  <c r="K34" i="23"/>
  <c r="I34" i="23"/>
  <c r="C9" i="23"/>
  <c r="H9" i="23"/>
  <c r="D9" i="23"/>
  <c r="E9" i="23"/>
  <c r="F9" i="23"/>
  <c r="K9" i="23" s="1"/>
  <c r="G9" i="23"/>
  <c r="D7" i="23"/>
  <c r="G7" i="23"/>
  <c r="H7" i="23"/>
  <c r="E7" i="23"/>
  <c r="F7" i="23"/>
  <c r="C5" i="23"/>
  <c r="G5" i="23"/>
  <c r="H5" i="23"/>
  <c r="E5" i="23"/>
  <c r="D5" i="23"/>
  <c r="F5" i="23"/>
  <c r="K5" i="23" s="1"/>
  <c r="J9" i="23" l="1"/>
  <c r="I5" i="23"/>
  <c r="J5" i="23"/>
  <c r="I7" i="23"/>
  <c r="I9" i="23"/>
  <c r="K7" i="23"/>
  <c r="J7" i="23"/>
</calcChain>
</file>

<file path=xl/comments1.xml><?xml version="1.0" encoding="utf-8"?>
<comments xmlns="http://schemas.openxmlformats.org/spreadsheetml/2006/main">
  <authors>
    <author>Evelyn Santana</author>
  </authors>
  <commentList>
    <comment ref="F82" authorId="0">
      <text>
        <r>
          <rPr>
            <b/>
            <sz val="8"/>
            <color indexed="81"/>
            <rFont val="Tahoma"/>
            <family val="2"/>
          </rPr>
          <t>Evelyn Santana:</t>
        </r>
        <r>
          <rPr>
            <sz val="8"/>
            <color indexed="81"/>
            <rFont val="Tahoma"/>
            <family val="2"/>
          </rPr>
          <t xml:space="preserve">
revisar este</t>
        </r>
      </text>
    </comment>
  </commentList>
</comments>
</file>

<file path=xl/sharedStrings.xml><?xml version="1.0" encoding="utf-8"?>
<sst xmlns="http://schemas.openxmlformats.org/spreadsheetml/2006/main" count="761" uniqueCount="94">
  <si>
    <t xml:space="preserve">Ayudanos a Mejorar la Calidad de Nuestros Servicios. </t>
  </si>
  <si>
    <t xml:space="preserve">Marque con una X  la opción que usted considere para cada uno de los siguientes aspectos. </t>
  </si>
  <si>
    <t>Identifique la Región de Salud al cual pertenece el Hospital</t>
  </si>
  <si>
    <t>REGION 0</t>
  </si>
  <si>
    <t xml:space="preserve">REGION I </t>
  </si>
  <si>
    <t>REGION II</t>
  </si>
  <si>
    <t>REGION III</t>
  </si>
  <si>
    <t>REGION IV</t>
  </si>
  <si>
    <t>REGION V</t>
  </si>
  <si>
    <t>REGION VI</t>
  </si>
  <si>
    <t>REGION VII</t>
  </si>
  <si>
    <t>REGION VIII</t>
  </si>
  <si>
    <t xml:space="preserve">Aspectos a Evaluar </t>
  </si>
  <si>
    <t>Muy Bueno</t>
  </si>
  <si>
    <t xml:space="preserve">Bueno </t>
  </si>
  <si>
    <t xml:space="preserve">Regular </t>
  </si>
  <si>
    <t xml:space="preserve">Malo </t>
  </si>
  <si>
    <t xml:space="preserve">Muy malo </t>
  </si>
  <si>
    <t xml:space="preserve">V  Mencione que productos necesarios para su unidad médica,  nos recomienda incluir en nuestro catálogo. </t>
  </si>
  <si>
    <t xml:space="preserve">VI Exprese opiniones o sugerencias para mejorar nuestros servicios </t>
  </si>
  <si>
    <t>TOTAL</t>
  </si>
  <si>
    <t xml:space="preserve">TOTAL </t>
  </si>
  <si>
    <t>REGION O</t>
  </si>
  <si>
    <t xml:space="preserve">REGION V </t>
  </si>
  <si>
    <t xml:space="preserve">REGION VI </t>
  </si>
  <si>
    <t xml:space="preserve">REGION VII </t>
  </si>
  <si>
    <t xml:space="preserve">TOTAL GENERAL </t>
  </si>
  <si>
    <t>REPRESENTACION MUESTRAL</t>
  </si>
  <si>
    <t>REGION l</t>
  </si>
  <si>
    <t>REGION ll</t>
  </si>
  <si>
    <t>REGION lll</t>
  </si>
  <si>
    <t>REGION lV</t>
  </si>
  <si>
    <t>REGION Vl</t>
  </si>
  <si>
    <t>REGION Vll</t>
  </si>
  <si>
    <t>REGION Vlll</t>
  </si>
  <si>
    <t>TOTAL  ENCUESTADOS</t>
  </si>
  <si>
    <t>Excelente</t>
  </si>
  <si>
    <t>División de Trámites y Servicios para la Salud PROMESE CAL Ciudad Salud</t>
  </si>
  <si>
    <t>I  AMABILIDAD</t>
  </si>
  <si>
    <t>Cómo considera ha sido el trato por el personal?</t>
  </si>
  <si>
    <t>Cómo valora la amabilidad y la cortesía del personal?</t>
  </si>
  <si>
    <t>Cómo evalúa la rapidez y la capacidad de respuesta a sus solicitudes?</t>
  </si>
  <si>
    <t>Cómo considera que ha sido el proceso de despacho de medicamentos e insumos?</t>
  </si>
  <si>
    <t>Cómo califica la rapidez en la entrega de los medicamentos?</t>
  </si>
  <si>
    <t>Cómo califica la disponibilida de los  medicamentos requeridos por usted?</t>
  </si>
  <si>
    <t>Cómo se siente con el comfort y la ubicación de nuestra instalaciones?</t>
  </si>
  <si>
    <t>Cómo califica la información obtenida a través del teléfono y/o el sitio web de la institución?</t>
  </si>
  <si>
    <t>Fiabilidad</t>
  </si>
  <si>
    <t>Cómo califica la calidad de los medicamntos e insumos recibidos?</t>
  </si>
  <si>
    <t>Cómo evalúa el servicio que le ofrecemos?</t>
  </si>
  <si>
    <t>Cómo considera que ha sido el trato por el personal?</t>
  </si>
  <si>
    <t>1-Cómo considera que ha sido el trato por el personal?</t>
  </si>
  <si>
    <t>2-Cómo valora la amabilidad y la cortesía del personal?</t>
  </si>
  <si>
    <t>3-Cómo evalúa la rapidez y la capacidad de respuesta a sus solicitudes?</t>
  </si>
  <si>
    <t>4-Cómo considera que ha sido el proceso de despacho de medicamentos e insumos?</t>
  </si>
  <si>
    <t>5-Cómo califica la rapidez en la entrega de los medicamentos?</t>
  </si>
  <si>
    <t>6-Cómo califica la disponibilida de los  medicamentos requeridos por usted?</t>
  </si>
  <si>
    <t>7-Cómo se siente con el comfort y la ubicación de nuestra instalaciones?</t>
  </si>
  <si>
    <t>8-Cómo califica la información obtenida a través del teléfono y/o el sitio web de la institución?</t>
  </si>
  <si>
    <t>9-Cómo califica la calidad de los medicamntos e insumos recibidos?</t>
  </si>
  <si>
    <t>10-Cómo evalúa el servicio que le ofrecemos?</t>
  </si>
  <si>
    <t xml:space="preserve">Mencione que productos necesarios para su unidad médica,  nos recomienda incluir en nuestro catálogo. </t>
  </si>
  <si>
    <t>Promedio</t>
  </si>
  <si>
    <t>Amabilidad</t>
  </si>
  <si>
    <t>pregunta</t>
  </si>
  <si>
    <t>Tiempo de respuesta</t>
  </si>
  <si>
    <t>Accesibiidad</t>
  </si>
  <si>
    <t>Indicador Amabilidad</t>
  </si>
  <si>
    <t>Indicador Accesibilidad</t>
  </si>
  <si>
    <t>Indicador Fiabilidad</t>
  </si>
  <si>
    <t>Indicador Tiempo de Respuesta</t>
  </si>
  <si>
    <t>Total</t>
  </si>
  <si>
    <t>Preguntas</t>
  </si>
  <si>
    <t xml:space="preserve"> Amabilidad</t>
  </si>
  <si>
    <t>Promedio General Indicador Amabilidad</t>
  </si>
  <si>
    <t>Tiempo de Respuesta</t>
  </si>
  <si>
    <t>Región</t>
  </si>
  <si>
    <t xml:space="preserve">          Tabla de Datos de las Encuestas aplicadas a  Clientes de Hospitales Ene-Jun 2017</t>
  </si>
  <si>
    <t>GRAFICA SEGÚN LA REGIÒN ENE-JUN 2017</t>
  </si>
  <si>
    <t>Gráfica Promedio de Satisfacción Ene-Jun 2017</t>
  </si>
  <si>
    <t>Promedio General Indicador Tiempo de Respuesta</t>
  </si>
  <si>
    <t>Promedio General Indicador  Accesibilidad</t>
  </si>
  <si>
    <t>Indicador</t>
  </si>
  <si>
    <t>Gráfica Según el Indicador  Ene-jun 2017</t>
  </si>
  <si>
    <t>Tabla de Resultados Indicadores Ene-Jun 20167</t>
  </si>
  <si>
    <t>Satisfecho</t>
  </si>
  <si>
    <t>Insatisfecho</t>
  </si>
  <si>
    <t>INDICADOR ACCESIBILIDAD</t>
  </si>
  <si>
    <t>INDICADOR FIABILIDAD</t>
  </si>
  <si>
    <t>INDICADOR TIEMPO DE RESPUESTA</t>
  </si>
  <si>
    <t>INDICADOR AMABILIDAD</t>
  </si>
  <si>
    <t>Entre Reg-Malo y Muy Malo</t>
  </si>
  <si>
    <t>Entre Excelente Bueno y muy b.</t>
  </si>
  <si>
    <t>Promedio General Indicador  Fiabilidad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</si>
</sst>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9"/>
      <color rgb="FF000000"/>
      <name val="Cambria"/>
      <family val="1"/>
    </font>
    <font>
      <b/>
      <sz val="12"/>
      <color rgb="FF000000"/>
      <name val="Cambria"/>
      <family val="1"/>
    </font>
    <font>
      <b/>
      <sz val="11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Cambria"/>
      <family val="1"/>
    </font>
    <font>
      <sz val="1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3"/>
      <color theme="1"/>
      <name val="Footlight MT Light"/>
      <family val="1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000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mbria"/>
      <family val="1"/>
    </font>
    <font>
      <sz val="9"/>
      <color rgb="FF000000"/>
      <name val="Cambria"/>
      <family val="1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66FF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 style="thin">
        <color rgb="FFFFFF00"/>
      </right>
      <top/>
      <bottom/>
      <diagonal/>
    </border>
    <border>
      <left/>
      <right style="thin">
        <color rgb="FFFFFF00"/>
      </right>
      <top/>
      <bottom/>
      <diagonal/>
    </border>
    <border>
      <left/>
      <right/>
      <top/>
      <bottom style="thin">
        <color rgb="FFFFFF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/>
    <xf numFmtId="9" fontId="0" fillId="0" borderId="0" xfId="0" applyNumberFormat="1"/>
    <xf numFmtId="0" fontId="0" fillId="0" borderId="9" xfId="0" applyBorder="1"/>
    <xf numFmtId="0" fontId="13" fillId="0" borderId="0" xfId="0" applyFont="1" applyAlignment="1">
      <alignment horizontal="justify" vertical="center"/>
    </xf>
    <xf numFmtId="0" fontId="14" fillId="0" borderId="9" xfId="0" applyFont="1" applyBorder="1"/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8" fillId="6" borderId="9" xfId="0" applyFont="1" applyFill="1" applyBorder="1" applyAlignment="1">
      <alignment horizontal="center" vertical="center"/>
    </xf>
    <xf numFmtId="10" fontId="8" fillId="0" borderId="9" xfId="1" applyNumberFormat="1" applyFont="1" applyBorder="1" applyAlignment="1">
      <alignment horizontal="center" vertical="center"/>
    </xf>
    <xf numFmtId="10" fontId="8" fillId="6" borderId="9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0" fontId="8" fillId="0" borderId="9" xfId="0" applyNumberFormat="1" applyFont="1" applyBorder="1" applyAlignment="1">
      <alignment horizontal="center" vertical="center"/>
    </xf>
    <xf numFmtId="0" fontId="9" fillId="6" borderId="9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10" fontId="8" fillId="0" borderId="0" xfId="1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/>
    <xf numFmtId="0" fontId="10" fillId="0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20" fillId="0" borderId="0" xfId="0" applyFont="1" applyFill="1"/>
    <xf numFmtId="0" fontId="17" fillId="6" borderId="9" xfId="0" applyFont="1" applyFill="1" applyBorder="1" applyAlignment="1">
      <alignment horizontal="center" vertical="center"/>
    </xf>
    <xf numFmtId="10" fontId="0" fillId="0" borderId="9" xfId="0" applyNumberFormat="1" applyBorder="1"/>
    <xf numFmtId="0" fontId="5" fillId="7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9" fontId="8" fillId="6" borderId="9" xfId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10" fontId="17" fillId="0" borderId="9" xfId="1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17" fillId="0" borderId="9" xfId="0" quotePrefix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Font="1"/>
    <xf numFmtId="10" fontId="0" fillId="8" borderId="9" xfId="0" applyNumberFormat="1" applyFill="1" applyBorder="1"/>
    <xf numFmtId="0" fontId="6" fillId="2" borderId="9" xfId="0" applyFont="1" applyFill="1" applyBorder="1" applyAlignment="1">
      <alignment vertical="center"/>
    </xf>
    <xf numFmtId="10" fontId="8" fillId="0" borderId="9" xfId="0" applyNumberFormat="1" applyFont="1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0" borderId="25" xfId="0" applyBorder="1"/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11" borderId="9" xfId="0" applyFont="1" applyFill="1" applyBorder="1" applyAlignment="1">
      <alignment vertical="center"/>
    </xf>
    <xf numFmtId="0" fontId="5" fillId="11" borderId="9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10" fontId="17" fillId="11" borderId="9" xfId="1" applyNumberFormat="1" applyFont="1" applyFill="1" applyBorder="1" applyAlignment="1">
      <alignment horizontal="center" vertical="center"/>
    </xf>
    <xf numFmtId="0" fontId="9" fillId="12" borderId="9" xfId="0" applyFont="1" applyFill="1" applyBorder="1" applyAlignment="1">
      <alignment vertical="center" wrapText="1"/>
    </xf>
    <xf numFmtId="0" fontId="8" fillId="12" borderId="9" xfId="0" applyFont="1" applyFill="1" applyBorder="1" applyAlignment="1">
      <alignment horizontal="center" vertical="center"/>
    </xf>
    <xf numFmtId="10" fontId="8" fillId="12" borderId="9" xfId="1" applyNumberFormat="1" applyFont="1" applyFill="1" applyBorder="1" applyAlignment="1">
      <alignment horizontal="center" vertical="center"/>
    </xf>
    <xf numFmtId="9" fontId="8" fillId="12" borderId="9" xfId="1" applyFont="1" applyFill="1" applyBorder="1" applyAlignment="1">
      <alignment horizontal="center" vertical="center"/>
    </xf>
    <xf numFmtId="0" fontId="19" fillId="12" borderId="9" xfId="0" applyFont="1" applyFill="1" applyBorder="1" applyAlignment="1">
      <alignment horizontal="center" vertical="center"/>
    </xf>
    <xf numFmtId="10" fontId="8" fillId="12" borderId="9" xfId="0" applyNumberFormat="1" applyFont="1" applyFill="1" applyBorder="1" applyAlignment="1">
      <alignment horizontal="center" vertical="center"/>
    </xf>
    <xf numFmtId="10" fontId="8" fillId="12" borderId="9" xfId="1" applyNumberFormat="1" applyFont="1" applyFill="1" applyBorder="1" applyAlignment="1">
      <alignment vertical="center"/>
    </xf>
    <xf numFmtId="0" fontId="12" fillId="0" borderId="0" xfId="0" applyFont="1" applyAlignment="1"/>
    <xf numFmtId="0" fontId="3" fillId="0" borderId="0" xfId="0" applyFont="1" applyAlignment="1"/>
    <xf numFmtId="0" fontId="0" fillId="0" borderId="9" xfId="0" applyBorder="1" applyAlignment="1">
      <alignment horizontal="center" vertical="center"/>
    </xf>
    <xf numFmtId="0" fontId="12" fillId="6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17" fillId="13" borderId="9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vertical="center"/>
    </xf>
    <xf numFmtId="0" fontId="23" fillId="11" borderId="9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10" fontId="0" fillId="6" borderId="9" xfId="0" applyNumberFormat="1" applyFill="1" applyBorder="1" applyAlignment="1">
      <alignment horizontal="center"/>
    </xf>
    <xf numFmtId="10" fontId="8" fillId="6" borderId="9" xfId="1" applyNumberFormat="1" applyFont="1" applyFill="1" applyBorder="1" applyAlignment="1">
      <alignment horizontal="center" vertical="center"/>
    </xf>
    <xf numFmtId="10" fontId="8" fillId="0" borderId="9" xfId="1" applyNumberFormat="1" applyFont="1" applyFill="1" applyBorder="1" applyAlignment="1">
      <alignment horizontal="center" vertical="center"/>
    </xf>
    <xf numFmtId="10" fontId="8" fillId="13" borderId="9" xfId="1" applyNumberFormat="1" applyFont="1" applyFill="1" applyBorder="1" applyAlignment="1">
      <alignment horizontal="center" vertical="center"/>
    </xf>
    <xf numFmtId="0" fontId="23" fillId="13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10" fontId="17" fillId="0" borderId="9" xfId="1" applyNumberFormat="1" applyFont="1" applyFill="1" applyBorder="1" applyAlignment="1">
      <alignment horizontal="center" vertical="center"/>
    </xf>
    <xf numFmtId="0" fontId="17" fillId="12" borderId="9" xfId="1" applyNumberFormat="1" applyFont="1" applyFill="1" applyBorder="1" applyAlignment="1">
      <alignment horizontal="center" vertical="center"/>
    </xf>
    <xf numFmtId="10" fontId="0" fillId="0" borderId="0" xfId="0" applyNumberFormat="1" applyBorder="1"/>
    <xf numFmtId="10" fontId="27" fillId="13" borderId="9" xfId="0" applyNumberFormat="1" applyFont="1" applyFill="1" applyBorder="1" applyAlignment="1">
      <alignment horizontal="center"/>
    </xf>
    <xf numFmtId="0" fontId="29" fillId="0" borderId="9" xfId="0" applyFont="1" applyBorder="1" applyAlignment="1">
      <alignment wrapText="1"/>
    </xf>
    <xf numFmtId="0" fontId="27" fillId="13" borderId="9" xfId="0" applyFont="1" applyFill="1" applyBorder="1" applyAlignment="1">
      <alignment horizontal="center"/>
    </xf>
    <xf numFmtId="10" fontId="14" fillId="13" borderId="9" xfId="0" applyNumberFormat="1" applyFont="1" applyFill="1" applyBorder="1" applyAlignment="1">
      <alignment horizontal="center" vertical="center"/>
    </xf>
    <xf numFmtId="10" fontId="14" fillId="0" borderId="9" xfId="0" applyNumberFormat="1" applyFont="1" applyFill="1" applyBorder="1" applyAlignment="1">
      <alignment horizontal="center" vertical="center"/>
    </xf>
    <xf numFmtId="10" fontId="28" fillId="13" borderId="9" xfId="0" applyNumberFormat="1" applyFont="1" applyFill="1" applyBorder="1" applyAlignment="1">
      <alignment horizontal="center" vertical="center"/>
    </xf>
    <xf numFmtId="10" fontId="14" fillId="12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0" fontId="11" fillId="12" borderId="9" xfId="1" applyNumberFormat="1" applyFont="1" applyFill="1" applyBorder="1" applyAlignment="1">
      <alignment horizontal="center" vertical="center"/>
    </xf>
    <xf numFmtId="10" fontId="27" fillId="10" borderId="9" xfId="0" applyNumberFormat="1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9" fontId="30" fillId="9" borderId="9" xfId="1" applyNumberFormat="1" applyFont="1" applyFill="1" applyBorder="1" applyAlignment="1">
      <alignment horizontal="center"/>
    </xf>
    <xf numFmtId="9" fontId="30" fillId="15" borderId="9" xfId="1" applyFont="1" applyFill="1" applyBorder="1" applyAlignment="1">
      <alignment horizontal="center"/>
    </xf>
    <xf numFmtId="9" fontId="30" fillId="16" borderId="9" xfId="1" applyFont="1" applyFill="1" applyBorder="1" applyAlignment="1">
      <alignment horizontal="center"/>
    </xf>
    <xf numFmtId="9" fontId="30" fillId="17" borderId="9" xfId="1" applyFont="1" applyFill="1" applyBorder="1" applyAlignment="1">
      <alignment horizontal="center"/>
    </xf>
    <xf numFmtId="9" fontId="30" fillId="14" borderId="9" xfId="1" applyFont="1" applyFill="1" applyBorder="1" applyAlignment="1">
      <alignment horizontal="center"/>
    </xf>
    <xf numFmtId="9" fontId="30" fillId="19" borderId="9" xfId="1" applyFont="1" applyFill="1" applyBorder="1" applyAlignment="1">
      <alignment horizontal="center"/>
    </xf>
    <xf numFmtId="9" fontId="30" fillId="3" borderId="9" xfId="1" applyFont="1" applyFill="1" applyBorder="1" applyAlignment="1">
      <alignment horizontal="center"/>
    </xf>
    <xf numFmtId="9" fontId="30" fillId="18" borderId="9" xfId="1" applyFont="1" applyFill="1" applyBorder="1" applyAlignment="1">
      <alignment horizontal="center"/>
    </xf>
    <xf numFmtId="0" fontId="0" fillId="11" borderId="9" xfId="0" applyFill="1" applyBorder="1" applyAlignment="1">
      <alignment horizontal="center" vertical="center"/>
    </xf>
    <xf numFmtId="9" fontId="0" fillId="11" borderId="9" xfId="0" applyNumberFormat="1" applyFill="1" applyBorder="1" applyAlignment="1">
      <alignment horizontal="center" vertical="center"/>
    </xf>
    <xf numFmtId="0" fontId="31" fillId="11" borderId="9" xfId="0" applyFont="1" applyFill="1" applyBorder="1" applyAlignment="1">
      <alignment horizontal="center" wrapText="1"/>
    </xf>
    <xf numFmtId="9" fontId="30" fillId="20" borderId="9" xfId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12" borderId="9" xfId="0" applyFont="1" applyFill="1" applyBorder="1" applyAlignment="1">
      <alignment horizontal="left" vertical="center" wrapText="1"/>
    </xf>
    <xf numFmtId="0" fontId="6" fillId="11" borderId="9" xfId="0" applyFont="1" applyFill="1" applyBorder="1" applyAlignment="1">
      <alignment vertical="center"/>
    </xf>
    <xf numFmtId="0" fontId="18" fillId="13" borderId="11" xfId="0" applyFont="1" applyFill="1" applyBorder="1" applyAlignment="1">
      <alignment horizontal="center" vertical="center"/>
    </xf>
    <xf numFmtId="0" fontId="18" fillId="13" borderId="12" xfId="0" applyFont="1" applyFill="1" applyBorder="1" applyAlignment="1">
      <alignment horizontal="center" vertical="center"/>
    </xf>
    <xf numFmtId="0" fontId="18" fillId="13" borderId="10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12" fillId="12" borderId="14" xfId="0" applyFont="1" applyFill="1" applyBorder="1" applyAlignment="1">
      <alignment horizontal="center"/>
    </xf>
    <xf numFmtId="0" fontId="12" fillId="12" borderId="15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/>
    </xf>
    <xf numFmtId="0" fontId="12" fillId="12" borderId="18" xfId="0" applyFont="1" applyFill="1" applyBorder="1" applyAlignment="1">
      <alignment horizontal="center"/>
    </xf>
    <xf numFmtId="0" fontId="12" fillId="12" borderId="19" xfId="0" applyFont="1" applyFill="1" applyBorder="1" applyAlignment="1">
      <alignment horizontal="center"/>
    </xf>
    <xf numFmtId="0" fontId="12" fillId="12" borderId="2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18" xfId="0" applyFont="1" applyFill="1" applyBorder="1" applyAlignment="1">
      <alignment horizontal="center"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left" vertical="center" wrapText="1"/>
    </xf>
    <xf numFmtId="0" fontId="7" fillId="12" borderId="7" xfId="0" applyFont="1" applyFill="1" applyBorder="1" applyAlignment="1">
      <alignment horizontal="left" vertical="center" wrapText="1"/>
    </xf>
    <xf numFmtId="0" fontId="7" fillId="12" borderId="2" xfId="0" applyFont="1" applyFill="1" applyBorder="1" applyAlignment="1">
      <alignment horizontal="left" vertical="center" wrapText="1"/>
    </xf>
    <xf numFmtId="0" fontId="7" fillId="12" borderId="3" xfId="0" applyFont="1" applyFill="1" applyBorder="1" applyAlignment="1">
      <alignment horizontal="left" vertical="center" wrapText="1"/>
    </xf>
    <xf numFmtId="0" fontId="22" fillId="11" borderId="9" xfId="0" applyFont="1" applyFill="1" applyBorder="1" applyAlignment="1">
      <alignment vertical="center"/>
    </xf>
    <xf numFmtId="0" fontId="12" fillId="12" borderId="7" xfId="0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/>
    </xf>
    <xf numFmtId="0" fontId="7" fillId="13" borderId="9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10" borderId="9" xfId="0" applyFont="1" applyFill="1" applyBorder="1" applyAlignment="1">
      <alignment horizontal="center" vertical="center"/>
    </xf>
    <xf numFmtId="0" fontId="24" fillId="12" borderId="0" xfId="0" applyFont="1" applyFill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25" fillId="12" borderId="0" xfId="0" applyFont="1" applyFill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10" fontId="21" fillId="12" borderId="9" xfId="0" applyNumberFormat="1" applyFont="1" applyFill="1" applyBorder="1" applyAlignment="1">
      <alignment horizontal="center"/>
    </xf>
    <xf numFmtId="0" fontId="21" fillId="12" borderId="9" xfId="0" applyFont="1" applyFill="1" applyBorder="1" applyAlignment="1">
      <alignment horizontal="center"/>
    </xf>
    <xf numFmtId="0" fontId="27" fillId="13" borderId="11" xfId="0" applyFont="1" applyFill="1" applyBorder="1" applyAlignment="1">
      <alignment horizontal="center"/>
    </xf>
    <xf numFmtId="0" fontId="27" fillId="13" borderId="10" xfId="0" applyFont="1" applyFill="1" applyBorder="1" applyAlignment="1">
      <alignment horizontal="center"/>
    </xf>
    <xf numFmtId="0" fontId="0" fillId="12" borderId="16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13" borderId="9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FF66FF"/>
      <color rgb="FFFF5050"/>
      <color rgb="FF00FF00"/>
      <color rgb="FF66FFFF"/>
      <color rgb="FF66FF66"/>
      <color rgb="FFCCFFFF"/>
      <color rgb="FF66FFCC"/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1.1 Cómo considera que ha sido el trato por el personal?</a:t>
            </a:r>
          </a:p>
        </c:rich>
      </c:tx>
      <c:layout/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  <c:spPr>
        <a:scene3d>
          <a:camera prst="orthographicFront"/>
          <a:lightRig rig="threePt" dir="t"/>
        </a:scene3d>
        <a:sp3d>
          <a:bevelT w="114300" prst="hardEdge"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T w="114300" prst="hardEdge"/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'CONGLOMERADO ENE-JUN 2017'!$K$10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ENE-JUN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2017'!$L$10:$Q$10</c:f>
              <c:numCache>
                <c:formatCode>0.00%</c:formatCode>
                <c:ptCount val="6"/>
                <c:pt idx="0">
                  <c:v>0.30769230769230771</c:v>
                </c:pt>
                <c:pt idx="1">
                  <c:v>0.30769230769230771</c:v>
                </c:pt>
                <c:pt idx="2">
                  <c:v>0.30769230769230771</c:v>
                </c:pt>
                <c:pt idx="3">
                  <c:v>7.6923076923076927E-2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ENE-JUN 2017'!$K$11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FC7404"/>
            </a:solidFill>
          </c:spPr>
          <c:invertIfNegative val="0"/>
          <c:cat>
            <c:strRef>
              <c:f>'CONGLOMERADO ENE-JUN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2017'!$L$11:$Q$11</c:f>
              <c:numCache>
                <c:formatCode>0.00%</c:formatCode>
                <c:ptCount val="6"/>
                <c:pt idx="0">
                  <c:v>0.25</c:v>
                </c:pt>
                <c:pt idx="1">
                  <c:v>0.125</c:v>
                </c:pt>
                <c:pt idx="2">
                  <c:v>0.625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ENE-JUN 2017'!$K$12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ENE-JUN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2017'!$L$12:$Q$12</c:f>
              <c:numCache>
                <c:formatCode>0.00%</c:formatCode>
                <c:ptCount val="6"/>
                <c:pt idx="0">
                  <c:v>0.36363636363636365</c:v>
                </c:pt>
                <c:pt idx="1">
                  <c:v>0.36363636363636365</c:v>
                </c:pt>
                <c:pt idx="2">
                  <c:v>0.27272727272727271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 ENE-JUN 2017'!$K$13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ENE-JUN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2017'!$L$13:$Q$13</c:f>
              <c:numCache>
                <c:formatCode>0.00%</c:formatCode>
                <c:ptCount val="6"/>
                <c:pt idx="0">
                  <c:v>0.25</c:v>
                </c:pt>
                <c:pt idx="1">
                  <c:v>0.4</c:v>
                </c:pt>
                <c:pt idx="2">
                  <c:v>0.25</c:v>
                </c:pt>
                <c:pt idx="3">
                  <c:v>0.05</c:v>
                </c:pt>
                <c:pt idx="4">
                  <c:v>0</c:v>
                </c:pt>
                <c:pt idx="5">
                  <c:v>0.05</c:v>
                </c:pt>
              </c:numCache>
            </c:numRef>
          </c:val>
        </c:ser>
        <c:ser>
          <c:idx val="4"/>
          <c:order val="4"/>
          <c:tx>
            <c:strRef>
              <c:f>'CONGLOMERADO ENE-JUN 2017'!$K$14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ENE-JUN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2017'!$L$14:$Q$14</c:f>
              <c:numCache>
                <c:formatCode>0.00%</c:formatCode>
                <c:ptCount val="6"/>
                <c:pt idx="0">
                  <c:v>0.2857142857142857</c:v>
                </c:pt>
                <c:pt idx="1">
                  <c:v>0</c:v>
                </c:pt>
                <c:pt idx="2">
                  <c:v>0.5714285714285714</c:v>
                </c:pt>
                <c:pt idx="3">
                  <c:v>0</c:v>
                </c:pt>
                <c:pt idx="4">
                  <c:v>0</c:v>
                </c:pt>
                <c:pt idx="5">
                  <c:v>0.14285714285714285</c:v>
                </c:pt>
              </c:numCache>
            </c:numRef>
          </c:val>
        </c:ser>
        <c:ser>
          <c:idx val="5"/>
          <c:order val="5"/>
          <c:tx>
            <c:strRef>
              <c:f>'CONGLOMERADO ENE-JUN 2017'!$K$15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85208"/>
            </a:solidFill>
          </c:spPr>
          <c:invertIfNegative val="0"/>
          <c:cat>
            <c:strRef>
              <c:f>'CONGLOMERADO ENE-JUN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2017'!$L$15:$Q$15</c:f>
              <c:numCache>
                <c:formatCode>0.00%</c:formatCode>
                <c:ptCount val="6"/>
                <c:pt idx="0">
                  <c:v>0.375</c:v>
                </c:pt>
                <c:pt idx="1">
                  <c:v>0.5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ENE-JUN 2017'!$K$16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ENE-JUN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2017'!$L$16:$Q$16</c:f>
              <c:numCache>
                <c:formatCode>0.00%</c:formatCode>
                <c:ptCount val="6"/>
                <c:pt idx="0">
                  <c:v>0.22222222222222221</c:v>
                </c:pt>
                <c:pt idx="1">
                  <c:v>0.44444444444444442</c:v>
                </c:pt>
                <c:pt idx="2">
                  <c:v>0.33333333333333331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ENE-JUN 2017'!$K$17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ENE-JUN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2017'!$L$17:$Q$17</c:f>
              <c:numCache>
                <c:formatCode>0.00%</c:formatCode>
                <c:ptCount val="6"/>
                <c:pt idx="0">
                  <c:v>0.5714285714285714</c:v>
                </c:pt>
                <c:pt idx="1">
                  <c:v>7.1428571428571425E-2</c:v>
                </c:pt>
                <c:pt idx="2">
                  <c:v>0.2857142857142857</c:v>
                </c:pt>
                <c:pt idx="3">
                  <c:v>0</c:v>
                </c:pt>
                <c:pt idx="4">
                  <c:v>7.1428571428571425E-2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ENE-JUN 2017'!$K$18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ENE-JUN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2017'!$L$18:$Q$18</c:f>
              <c:numCache>
                <c:formatCode>0.00%</c:formatCode>
                <c:ptCount val="6"/>
                <c:pt idx="0">
                  <c:v>0.38461538461538464</c:v>
                </c:pt>
                <c:pt idx="1">
                  <c:v>0.15384615384615385</c:v>
                </c:pt>
                <c:pt idx="2">
                  <c:v>0.46153846153846156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911552"/>
        <c:axId val="75913088"/>
        <c:axId val="0"/>
      </c:bar3DChart>
      <c:catAx>
        <c:axId val="75911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75913088"/>
        <c:crosses val="autoZero"/>
        <c:auto val="1"/>
        <c:lblAlgn val="ctr"/>
        <c:lblOffset val="100"/>
        <c:noMultiLvlLbl val="0"/>
      </c:catAx>
      <c:valAx>
        <c:axId val="7591308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75911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3.3 Cómo evalúa el servicio que le ofrecemos?</a:t>
            </a:r>
          </a:p>
        </c:rich>
      </c:tx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42783393042544"/>
          <c:y val="0.13677951109219302"/>
          <c:w val="0.84458737674141249"/>
          <c:h val="0.433808137565838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'CONGLOMERADO ENE-JUN 2017'!$K$141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ENE-JUN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2017'!$L$141:$Q$141</c:f>
              <c:numCache>
                <c:formatCode>0.00%</c:formatCode>
                <c:ptCount val="6"/>
                <c:pt idx="0">
                  <c:v>0.19230769230769232</c:v>
                </c:pt>
                <c:pt idx="1">
                  <c:v>0.15384615384615385</c:v>
                </c:pt>
                <c:pt idx="2">
                  <c:v>0.38461538461538464</c:v>
                </c:pt>
                <c:pt idx="3">
                  <c:v>0.26923076923076922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ENE-JUN 2017'!$K$142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 ENE-JUN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2017'!$L$142:$Q$142</c:f>
              <c:numCache>
                <c:formatCode>0.00%</c:formatCode>
                <c:ptCount val="6"/>
                <c:pt idx="0">
                  <c:v>0.14285714285714285</c:v>
                </c:pt>
                <c:pt idx="1">
                  <c:v>0.42857142857142855</c:v>
                </c:pt>
                <c:pt idx="2">
                  <c:v>0</c:v>
                </c:pt>
                <c:pt idx="3">
                  <c:v>0.42857142857142855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ENE-JUN 2017'!$K$143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ENE-JUN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2017'!$L$143:$Q$143</c:f>
              <c:numCache>
                <c:formatCode>0.00%</c:formatCode>
                <c:ptCount val="6"/>
                <c:pt idx="0">
                  <c:v>0.18181818181818182</c:v>
                </c:pt>
                <c:pt idx="1">
                  <c:v>0.31818181818181818</c:v>
                </c:pt>
                <c:pt idx="2">
                  <c:v>0.31818181818181818</c:v>
                </c:pt>
                <c:pt idx="3">
                  <c:v>0.18181818181818182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 ENE-JUN 2017'!$K$144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ENE-JUN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2017'!$L$144:$Q$144</c:f>
              <c:numCache>
                <c:formatCode>0.00%</c:formatCode>
                <c:ptCount val="6"/>
                <c:pt idx="0">
                  <c:v>0.26315789473684209</c:v>
                </c:pt>
                <c:pt idx="1">
                  <c:v>0.21052631578947367</c:v>
                </c:pt>
                <c:pt idx="2">
                  <c:v>0.42105263157894735</c:v>
                </c:pt>
                <c:pt idx="3">
                  <c:v>5.2631578947368418E-2</c:v>
                </c:pt>
                <c:pt idx="4">
                  <c:v>0</c:v>
                </c:pt>
                <c:pt idx="5">
                  <c:v>5.2631578947368418E-2</c:v>
                </c:pt>
              </c:numCache>
            </c:numRef>
          </c:val>
        </c:ser>
        <c:ser>
          <c:idx val="4"/>
          <c:order val="4"/>
          <c:tx>
            <c:strRef>
              <c:f>'CONGLOMERADO ENE-JUN 2017'!$K$145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ENE-JUN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2017'!$L$145:$Q$145</c:f>
              <c:numCache>
                <c:formatCode>0.00%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0.25</c:v>
                </c:pt>
                <c:pt idx="3">
                  <c:v>0.125</c:v>
                </c:pt>
                <c:pt idx="4">
                  <c:v>0</c:v>
                </c:pt>
                <c:pt idx="5">
                  <c:v>0.125</c:v>
                </c:pt>
              </c:numCache>
            </c:numRef>
          </c:val>
        </c:ser>
        <c:ser>
          <c:idx val="5"/>
          <c:order val="5"/>
          <c:tx>
            <c:strRef>
              <c:f>'CONGLOMERADO ENE-JUN 2017'!$K$146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 ENE-JUN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2017'!$L$146:$Q$146</c:f>
              <c:numCache>
                <c:formatCode>0.00%</c:formatCode>
                <c:ptCount val="6"/>
                <c:pt idx="0">
                  <c:v>0</c:v>
                </c:pt>
                <c:pt idx="1">
                  <c:v>0.25</c:v>
                </c:pt>
                <c:pt idx="2">
                  <c:v>0.625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ENE-JUN 2017'!$K$147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ENE-JUN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2017'!$L$147:$Q$147</c:f>
              <c:numCache>
                <c:formatCode>0.00%</c:formatCode>
                <c:ptCount val="6"/>
                <c:pt idx="0">
                  <c:v>0.33333333333333331</c:v>
                </c:pt>
                <c:pt idx="1">
                  <c:v>0.33333333333333331</c:v>
                </c:pt>
                <c:pt idx="2">
                  <c:v>0.22222222222222221</c:v>
                </c:pt>
                <c:pt idx="3">
                  <c:v>0.1111111111111111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ENE-JUN 2017'!$K$148</c:f>
              <c:strCache>
                <c:ptCount val="1"/>
                <c:pt idx="0">
                  <c:v>REGION VII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'CONGLOMERADO ENE-JUN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2017'!$L$148:$Q$148</c:f>
              <c:numCache>
                <c:formatCode>0.00%</c:formatCode>
                <c:ptCount val="6"/>
                <c:pt idx="0">
                  <c:v>0.42857142857142855</c:v>
                </c:pt>
                <c:pt idx="1">
                  <c:v>0.2857142857142857</c:v>
                </c:pt>
                <c:pt idx="2">
                  <c:v>0.14285714285714285</c:v>
                </c:pt>
                <c:pt idx="3">
                  <c:v>7.1428571428571425E-2</c:v>
                </c:pt>
                <c:pt idx="4">
                  <c:v>7.1428571428571425E-2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ENE-JUN 2017'!$K$149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ENE-JUN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2017'!$L$149:$Q$149</c:f>
              <c:numCache>
                <c:formatCode>0.00%</c:formatCode>
                <c:ptCount val="6"/>
                <c:pt idx="0">
                  <c:v>0.15384615384615385</c:v>
                </c:pt>
                <c:pt idx="1">
                  <c:v>0.30769230769230771</c:v>
                </c:pt>
                <c:pt idx="2">
                  <c:v>0.30769230769230771</c:v>
                </c:pt>
                <c:pt idx="3">
                  <c:v>0.15384615384615385</c:v>
                </c:pt>
                <c:pt idx="4">
                  <c:v>7.6923076923076927E-2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360000"/>
        <c:axId val="103361536"/>
        <c:axId val="0"/>
      </c:bar3DChart>
      <c:catAx>
        <c:axId val="103360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361536"/>
        <c:crosses val="autoZero"/>
        <c:auto val="1"/>
        <c:lblAlgn val="ctr"/>
        <c:lblOffset val="100"/>
        <c:noMultiLvlLbl val="0"/>
      </c:catAx>
      <c:valAx>
        <c:axId val="10336153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1033600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1.2 Cómo considera que ha sido el trato por el personal?</a:t>
            </a:r>
          </a:p>
        </c:rich>
      </c:tx>
      <c:layout>
        <c:manualLayout>
          <c:xMode val="edge"/>
          <c:yMode val="edge"/>
          <c:x val="0.12161887825842603"/>
          <c:y val="1.083358308391448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hardEdge"/>
            </a:sp3d>
          </c:spPr>
          <c:explosion val="25"/>
          <c:dPt>
            <c:idx val="0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1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ENE-JUN 2017'!$L$9:$Q$9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2017'!$L$19:$Q$19</c:f>
              <c:numCache>
                <c:formatCode>0.00%</c:formatCode>
                <c:ptCount val="6"/>
                <c:pt idx="0">
                  <c:v>0.33858267716535434</c:v>
                </c:pt>
                <c:pt idx="1">
                  <c:v>0.28346456692913385</c:v>
                </c:pt>
                <c:pt idx="2">
                  <c:v>0.32283464566929132</c:v>
                </c:pt>
                <c:pt idx="3">
                  <c:v>3.1496062992125984E-2</c:v>
                </c:pt>
                <c:pt idx="4" formatCode="0%">
                  <c:v>7.874015748031496E-3</c:v>
                </c:pt>
                <c:pt idx="5" formatCode="0%">
                  <c:v>1.5748031496062992E-2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algn="ctr"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1.4 Cómo valora la amabilidad y la cortesía del personal?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25"/>
          <c:dPt>
            <c:idx val="0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00CCFF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ENE-JUN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2017'!$L$31:$Q$31</c:f>
              <c:numCache>
                <c:formatCode>0.00%</c:formatCode>
                <c:ptCount val="6"/>
                <c:pt idx="0">
                  <c:v>0.39370078740157483</c:v>
                </c:pt>
                <c:pt idx="1">
                  <c:v>0.39370078740157483</c:v>
                </c:pt>
                <c:pt idx="2">
                  <c:v>0.1889763779527559</c:v>
                </c:pt>
                <c:pt idx="3">
                  <c:v>1.5748031496062992E-2</c:v>
                </c:pt>
                <c:pt idx="4">
                  <c:v>0</c:v>
                </c:pt>
                <c:pt idx="5">
                  <c:v>7.874015748031496E-3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T w="114300" prst="hardEdge"/>
        </a:sp3d>
      </c:spPr>
    </c:plotArea>
    <c:legend>
      <c:legendPos val="r"/>
      <c:layout/>
      <c:overlay val="0"/>
      <c:txPr>
        <a:bodyPr/>
        <a:lstStyle/>
        <a:p>
          <a:pPr algn="ctr"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1.6 Cómo evalúa la rapidez y la capacidad de respuesta a sus solicitudes?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prst="slope"/>
            </a:sp3d>
          </c:spPr>
          <c:explosion val="25"/>
          <c:dPt>
            <c:idx val="0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</c:dPt>
          <c:dPt>
            <c:idx val="1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ENE-JUN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2017'!$L$44:$Q$44</c:f>
              <c:numCache>
                <c:formatCode>0.00%</c:formatCode>
                <c:ptCount val="6"/>
                <c:pt idx="0">
                  <c:v>0.11904761904761904</c:v>
                </c:pt>
                <c:pt idx="1">
                  <c:v>0.26190476190476192</c:v>
                </c:pt>
                <c:pt idx="2">
                  <c:v>0.33333333333333331</c:v>
                </c:pt>
                <c:pt idx="3">
                  <c:v>0.23015873015873015</c:v>
                </c:pt>
                <c:pt idx="4">
                  <c:v>3.1746031746031744E-2</c:v>
                </c:pt>
                <c:pt idx="5">
                  <c:v>2.3809523809523808E-2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algn="ctr"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1.8 Cómo considera que ha sido el proceso de despacho de medicamentos e insumos?</a:t>
            </a:r>
          </a:p>
        </c:rich>
      </c:tx>
      <c:layout>
        <c:manualLayout>
          <c:xMode val="edge"/>
          <c:yMode val="edge"/>
          <c:x val="9.9774802377596672E-2"/>
          <c:y val="4.9480262440195114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hardEdge"/>
            </a:sp3d>
          </c:spPr>
          <c:explosion val="25"/>
          <c:dPt>
            <c:idx val="0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1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ENE-JUN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2017'!$L$66:$Q$66</c:f>
              <c:numCache>
                <c:formatCode>0.00%</c:formatCode>
                <c:ptCount val="6"/>
                <c:pt idx="0">
                  <c:v>7.3170731707317069E-2</c:v>
                </c:pt>
                <c:pt idx="1">
                  <c:v>0.17073170731707318</c:v>
                </c:pt>
                <c:pt idx="2">
                  <c:v>0.38211382113821141</c:v>
                </c:pt>
                <c:pt idx="3">
                  <c:v>0.30894308943089432</c:v>
                </c:pt>
                <c:pt idx="4">
                  <c:v>4.878048780487805E-2</c:v>
                </c:pt>
                <c:pt idx="5">
                  <c:v>1.6260162601626018E-2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T w="114300" prst="hardEdge"/>
        </a:sp3d>
      </c:spPr>
    </c:plotArea>
    <c:legend>
      <c:legendPos val="r"/>
      <c:layout/>
      <c:overlay val="0"/>
      <c:txPr>
        <a:bodyPr/>
        <a:lstStyle/>
        <a:p>
          <a:pPr algn="ctr"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1.10 -Cómo califica la rapidez en la entrega de los medicamentos?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ENE-JUN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2017'!$L$78:$Q$78</c:f>
              <c:numCache>
                <c:formatCode>0.00%</c:formatCode>
                <c:ptCount val="6"/>
                <c:pt idx="0">
                  <c:v>0.11382113821138211</c:v>
                </c:pt>
                <c:pt idx="1">
                  <c:v>0.12195121951219512</c:v>
                </c:pt>
                <c:pt idx="2">
                  <c:v>0.35772357723577236</c:v>
                </c:pt>
                <c:pt idx="3">
                  <c:v>0.30894308943089432</c:v>
                </c:pt>
                <c:pt idx="4">
                  <c:v>7.3170731707317069E-2</c:v>
                </c:pt>
                <c:pt idx="5">
                  <c:v>2.4390243902439025E-2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algn="ctr"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2.4- Cómo califica la disponibilida de los  medicamentos requeridos por usted? </a:t>
            </a:r>
          </a:p>
          <a:p>
            <a:pPr algn="ctr" rtl="0">
              <a:defRPr/>
            </a:pPr>
            <a:endParaRPr lang="es-ES"/>
          </a:p>
        </c:rich>
      </c:tx>
      <c:layout>
        <c:manualLayout>
          <c:xMode val="edge"/>
          <c:yMode val="edge"/>
          <c:x val="0.15910667310720197"/>
          <c:y val="3.0104921661558252E-3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14"/>
          <c:dPt>
            <c:idx val="0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ENE-JUN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2017'!$L$91:$Q$91</c:f>
              <c:numCache>
                <c:formatCode>0.00%</c:formatCode>
                <c:ptCount val="6"/>
                <c:pt idx="0">
                  <c:v>5.5555555555555552E-2</c:v>
                </c:pt>
                <c:pt idx="1">
                  <c:v>0.1111111111111111</c:v>
                </c:pt>
                <c:pt idx="2">
                  <c:v>0.29365079365079366</c:v>
                </c:pt>
                <c:pt idx="3">
                  <c:v>0.3968253968253968</c:v>
                </c:pt>
                <c:pt idx="4">
                  <c:v>0.11904761904761904</c:v>
                </c:pt>
                <c:pt idx="5">
                  <c:v>2.3809523809523808E-2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2.6 Cómo se siente con el comfort y la ubicación de nuestra instalaciones?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25"/>
          <c:dPt>
            <c:idx val="0"/>
            <c:bubble3D val="0"/>
            <c:spPr>
              <a:solidFill>
                <a:srgbClr val="FF3399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explosion val="28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ENE-JUN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2017'!$L$107:$Q$107</c:f>
              <c:numCache>
                <c:formatCode>0.00%</c:formatCode>
                <c:ptCount val="6"/>
                <c:pt idx="0">
                  <c:v>0.27500000000000002</c:v>
                </c:pt>
                <c:pt idx="1">
                  <c:v>0.4</c:v>
                </c:pt>
                <c:pt idx="2">
                  <c:v>0.21666666666666667</c:v>
                </c:pt>
                <c:pt idx="3">
                  <c:v>0.1</c:v>
                </c:pt>
                <c:pt idx="4">
                  <c:v>8.3333333333333332E-3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T w="114300" prst="artDeco"/>
        </a:sp3d>
      </c:spPr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2.8-Cómo califica la información obtenida a través del teléfono y/o el sitio web de la institución?</a:t>
            </a:r>
          </a:p>
        </c:rich>
      </c:tx>
      <c:overlay val="0"/>
      <c:spPr>
        <a:scene3d>
          <a:camera prst="orthographicFront"/>
          <a:lightRig rig="threePt" dir="t"/>
        </a:scene3d>
        <a:sp3d>
          <a:bevelT w="165100" prst="coolSlant"/>
        </a:sp3d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25"/>
          <c:dPt>
            <c:idx val="0"/>
            <c:bubble3D val="0"/>
            <c:spPr>
              <a:solidFill>
                <a:srgbClr val="FF3399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ENE-JUN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2017'!$L$119:$Q$119</c:f>
              <c:numCache>
                <c:formatCode>0.00%</c:formatCode>
                <c:ptCount val="6"/>
                <c:pt idx="0">
                  <c:v>0.32786885245901637</c:v>
                </c:pt>
                <c:pt idx="1">
                  <c:v>0.31967213114754101</c:v>
                </c:pt>
                <c:pt idx="2">
                  <c:v>0.27868852459016391</c:v>
                </c:pt>
                <c:pt idx="3">
                  <c:v>6.5573770491803282E-2</c:v>
                </c:pt>
                <c:pt idx="4">
                  <c:v>0</c:v>
                </c:pt>
                <c:pt idx="5">
                  <c:v>8.1967213114754103E-3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3.2-Cómo califica la calidad de los medicamntos e insumos recibidos?</a:t>
            </a:r>
          </a:p>
        </c:rich>
      </c:tx>
      <c:overlay val="0"/>
      <c:spPr>
        <a:ln w="28575"/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25"/>
          <c:dPt>
            <c:idx val="0"/>
            <c:bubble3D val="0"/>
            <c:spPr>
              <a:solidFill>
                <a:srgbClr val="FF3399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ENE-JUN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2017'!$L$132:$Q$132</c:f>
              <c:numCache>
                <c:formatCode>0.00%</c:formatCode>
                <c:ptCount val="6"/>
                <c:pt idx="0">
                  <c:v>0.14285714285714285</c:v>
                </c:pt>
                <c:pt idx="1">
                  <c:v>0.3888888888888889</c:v>
                </c:pt>
                <c:pt idx="2">
                  <c:v>0.34126984126984128</c:v>
                </c:pt>
                <c:pt idx="3">
                  <c:v>0.1111111111111111</c:v>
                </c:pt>
                <c:pt idx="4">
                  <c:v>7.9365079365079361E-3</c:v>
                </c:pt>
                <c:pt idx="5">
                  <c:v>7.9365079365079361E-3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1.3-Cómo valora la amabilidad y la cortesía del personal?</a:t>
            </a:r>
          </a:p>
        </c:rich>
      </c:tx>
      <c:layout/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73584409656433"/>
          <c:y val="0.18398773265936483"/>
          <c:w val="0.82139788762267363"/>
          <c:h val="0.333973440331698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'CONGLOMERADO ENE-JUN 2017'!$K$22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ENE-JUN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2017'!$L$22:$Q$22</c:f>
              <c:numCache>
                <c:formatCode>0.00%</c:formatCode>
                <c:ptCount val="6"/>
                <c:pt idx="0">
                  <c:v>0.30769230769230771</c:v>
                </c:pt>
                <c:pt idx="1">
                  <c:v>0.46153846153846156</c:v>
                </c:pt>
                <c:pt idx="2">
                  <c:v>0.23076923076923078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ENE-JUN 2017'!$K$23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FC7404"/>
            </a:solidFill>
          </c:spPr>
          <c:invertIfNegative val="0"/>
          <c:cat>
            <c:strRef>
              <c:f>'CONGLOMERADO ENE-JUN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2017'!$L$23:$Q$23</c:f>
              <c:numCache>
                <c:formatCode>0.00%</c:formatCode>
                <c:ptCount val="6"/>
                <c:pt idx="0">
                  <c:v>0.625</c:v>
                </c:pt>
                <c:pt idx="1">
                  <c:v>0.25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ENE-JUN 2017'!$K$24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ENE-JUN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2017'!$L$24:$Q$24</c:f>
              <c:numCache>
                <c:formatCode>0.00%</c:formatCode>
                <c:ptCount val="6"/>
                <c:pt idx="0">
                  <c:v>0.36363636363636365</c:v>
                </c:pt>
                <c:pt idx="1">
                  <c:v>0.40909090909090912</c:v>
                </c:pt>
                <c:pt idx="2">
                  <c:v>0.22727272727272727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 ENE-JUN 2017'!$K$25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ENE-JUN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2017'!$L$25:$Q$25</c:f>
              <c:numCache>
                <c:formatCode>0.00%</c:formatCode>
                <c:ptCount val="6"/>
                <c:pt idx="0">
                  <c:v>0.31578947368421051</c:v>
                </c:pt>
                <c:pt idx="1">
                  <c:v>0.36842105263157893</c:v>
                </c:pt>
                <c:pt idx="2">
                  <c:v>0.26315789473684209</c:v>
                </c:pt>
                <c:pt idx="3">
                  <c:v>0</c:v>
                </c:pt>
                <c:pt idx="4">
                  <c:v>0</c:v>
                </c:pt>
                <c:pt idx="5">
                  <c:v>5.2631578947368418E-2</c:v>
                </c:pt>
              </c:numCache>
            </c:numRef>
          </c:val>
        </c:ser>
        <c:ser>
          <c:idx val="4"/>
          <c:order val="4"/>
          <c:tx>
            <c:strRef>
              <c:f>'CONGLOMERADO ENE-JUN 2017'!$K$26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ENE-JUN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2017'!$L$26:$Q$26</c:f>
              <c:numCache>
                <c:formatCode>0.00%</c:formatCode>
                <c:ptCount val="6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 ENE-JUN 2017'!$K$27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85208"/>
            </a:solidFill>
          </c:spPr>
          <c:invertIfNegative val="0"/>
          <c:cat>
            <c:strRef>
              <c:f>'CONGLOMERADO ENE-JUN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2017'!$L$27:$Q$27</c:f>
              <c:numCache>
                <c:formatCode>0.00%</c:formatCode>
                <c:ptCount val="6"/>
                <c:pt idx="0">
                  <c:v>0.375</c:v>
                </c:pt>
                <c:pt idx="1">
                  <c:v>0.5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ENE-JUN 2017'!$K$28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ENE-JUN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2017'!$L$28:$Q$28</c:f>
              <c:numCache>
                <c:formatCode>0.00%</c:formatCode>
                <c:ptCount val="6"/>
                <c:pt idx="0">
                  <c:v>0.33333333333333331</c:v>
                </c:pt>
                <c:pt idx="1">
                  <c:v>0.55555555555555558</c:v>
                </c:pt>
                <c:pt idx="2">
                  <c:v>0.1111111111111111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ENE-JUN 2017'!$K$29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ENE-JUN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2017'!$L$29:$Q$29</c:f>
              <c:numCache>
                <c:formatCode>0.00%</c:formatCode>
                <c:ptCount val="6"/>
                <c:pt idx="0">
                  <c:v>0.5</c:v>
                </c:pt>
                <c:pt idx="1">
                  <c:v>0.2857142857142857</c:v>
                </c:pt>
                <c:pt idx="2">
                  <c:v>0.14285714285714285</c:v>
                </c:pt>
                <c:pt idx="3">
                  <c:v>7.1428571428571425E-2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ENE-JUN 2017'!$K$30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ENE-JUN 2017'!$L$21:$Q$21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2017'!$L$30:$Q$30</c:f>
              <c:numCache>
                <c:formatCode>0.00%</c:formatCode>
                <c:ptCount val="6"/>
                <c:pt idx="0">
                  <c:v>0.46153846153846156</c:v>
                </c:pt>
                <c:pt idx="1">
                  <c:v>0.38461538461538464</c:v>
                </c:pt>
                <c:pt idx="2">
                  <c:v>0.15384615384615385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982720"/>
        <c:axId val="75984256"/>
        <c:axId val="0"/>
      </c:bar3DChart>
      <c:catAx>
        <c:axId val="75982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75984256"/>
        <c:crosses val="autoZero"/>
        <c:auto val="1"/>
        <c:lblAlgn val="ctr"/>
        <c:lblOffset val="100"/>
        <c:noMultiLvlLbl val="0"/>
      </c:catAx>
      <c:valAx>
        <c:axId val="7598425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7598272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effectLst>
          <a:glow>
            <a:schemeClr val="accent1">
              <a:alpha val="40000"/>
            </a:schemeClr>
          </a:glow>
        </a:effectLst>
      </c:spPr>
    </c:plotArea>
    <c:plotVisOnly val="1"/>
    <c:dispBlanksAs val="gap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3.4 Cómo evalúa el servicio que le ofrecemos?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25"/>
          <c:dPt>
            <c:idx val="0"/>
            <c:bubble3D val="0"/>
            <c:spPr>
              <a:solidFill>
                <a:srgbClr val="FF3399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ENE-JUN 2017'!$L$140:$Q$140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2017'!$L$150:$Q$150</c:f>
              <c:numCache>
                <c:formatCode>0.00%</c:formatCode>
                <c:ptCount val="6"/>
                <c:pt idx="0">
                  <c:v>0.20634920634920634</c:v>
                </c:pt>
                <c:pt idx="1">
                  <c:v>0.27777777777777779</c:v>
                </c:pt>
                <c:pt idx="2">
                  <c:v>0.31746031746031744</c:v>
                </c:pt>
                <c:pt idx="3">
                  <c:v>0.16666666666666666</c:v>
                </c:pt>
                <c:pt idx="4">
                  <c:v>1.5873015873015872E-2</c:v>
                </c:pt>
                <c:pt idx="5">
                  <c:v>1.5873015873015872E-2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n-US"/>
              <a:t>Representación Muestral de la Población Estudiada</a:t>
            </a:r>
            <a:endParaRPr lang="es-ES"/>
          </a:p>
          <a:p>
            <a:pPr algn="ctr" rtl="0">
              <a:defRPr/>
            </a:pPr>
            <a:endParaRPr lang="es-ES"/>
          </a:p>
        </c:rich>
      </c:tx>
      <c:layout>
        <c:manualLayout>
          <c:xMode val="edge"/>
          <c:yMode val="edge"/>
          <c:x val="0.14635888462660121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3992048165538518"/>
          <c:w val="0.83656950122146057"/>
          <c:h val="0.66888477312630878"/>
        </c:manualLayout>
      </c:layout>
      <c:pie3D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9933"/>
              </a:solidFill>
            </c:spPr>
          </c:dPt>
          <c:dPt>
            <c:idx val="2"/>
            <c:bubble3D val="0"/>
            <c:spPr>
              <a:solidFill>
                <a:srgbClr val="9966FF"/>
              </a:solidFill>
            </c:spPr>
          </c:dPt>
          <c:dPt>
            <c:idx val="3"/>
            <c:bubble3D val="0"/>
            <c:spPr>
              <a:solidFill>
                <a:srgbClr val="FF66FF"/>
              </a:solidFill>
            </c:spPr>
          </c:dPt>
          <c:dPt>
            <c:idx val="4"/>
            <c:bubble3D val="0"/>
            <c:spPr>
              <a:solidFill>
                <a:srgbClr val="00B050"/>
              </a:solidFill>
            </c:spPr>
          </c:dPt>
          <c:dPt>
            <c:idx val="5"/>
            <c:bubble3D val="0"/>
            <c:spPr>
              <a:solidFill>
                <a:srgbClr val="0066FF"/>
              </a:solidFill>
            </c:spPr>
          </c:dPt>
          <c:dPt>
            <c:idx val="6"/>
            <c:bubble3D val="0"/>
            <c:spPr>
              <a:solidFill>
                <a:srgbClr val="FF5050"/>
              </a:solidFill>
            </c:spPr>
          </c:dPt>
          <c:dPt>
            <c:idx val="7"/>
            <c:bubble3D val="0"/>
            <c:spPr>
              <a:solidFill>
                <a:srgbClr val="00FF00"/>
              </a:solidFill>
            </c:spPr>
          </c:dPt>
          <c:dPt>
            <c:idx val="8"/>
            <c:bubble3D val="0"/>
            <c:spPr>
              <a:solidFill>
                <a:srgbClr val="FFFF00"/>
              </a:solidFill>
            </c:spPr>
          </c:dPt>
          <c:dLbls>
            <c:dLbl>
              <c:idx val="6"/>
              <c:layout>
                <c:manualLayout>
                  <c:x val="4.1439545034686692E-2"/>
                  <c:y val="-1.51366466800350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'Graf. Promedio Ene-Jun 2017'!$A$4:$A$12</c:f>
              <c:strCache>
                <c:ptCount val="9"/>
                <c:pt idx="0">
                  <c:v>REGION 0</c:v>
                </c:pt>
                <c:pt idx="1">
                  <c:v>REGION l</c:v>
                </c:pt>
                <c:pt idx="2">
                  <c:v>REGION ll</c:v>
                </c:pt>
                <c:pt idx="3">
                  <c:v>REGION lll</c:v>
                </c:pt>
                <c:pt idx="4">
                  <c:v>REGION lV</c:v>
                </c:pt>
                <c:pt idx="5">
                  <c:v>REGION V</c:v>
                </c:pt>
                <c:pt idx="6">
                  <c:v>REGION Vl</c:v>
                </c:pt>
                <c:pt idx="7">
                  <c:v>REGION Vll</c:v>
                </c:pt>
                <c:pt idx="8">
                  <c:v>REGION Vlll</c:v>
                </c:pt>
              </c:strCache>
            </c:strRef>
          </c:cat>
          <c:val>
            <c:numRef>
              <c:f>'Graf. Promedio Ene-Jun 2017'!$B$4:$B$12</c:f>
              <c:numCache>
                <c:formatCode>General</c:formatCode>
                <c:ptCount val="9"/>
                <c:pt idx="0">
                  <c:v>26</c:v>
                </c:pt>
                <c:pt idx="1">
                  <c:v>8</c:v>
                </c:pt>
                <c:pt idx="2">
                  <c:v>22</c:v>
                </c:pt>
                <c:pt idx="3">
                  <c:v>20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14</c:v>
                </c:pt>
                <c:pt idx="8">
                  <c:v>13</c:v>
                </c:pt>
              </c:numCache>
            </c:numRef>
          </c:val>
        </c:ser>
        <c:ser>
          <c:idx val="1"/>
          <c:order val="1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'Graf. Promedio Ene-Jun 2017'!$A$4:$A$12</c:f>
              <c:strCache>
                <c:ptCount val="9"/>
                <c:pt idx="0">
                  <c:v>REGION 0</c:v>
                </c:pt>
                <c:pt idx="1">
                  <c:v>REGION l</c:v>
                </c:pt>
                <c:pt idx="2">
                  <c:v>REGION ll</c:v>
                </c:pt>
                <c:pt idx="3">
                  <c:v>REGION lll</c:v>
                </c:pt>
                <c:pt idx="4">
                  <c:v>REGION lV</c:v>
                </c:pt>
                <c:pt idx="5">
                  <c:v>REGION V</c:v>
                </c:pt>
                <c:pt idx="6">
                  <c:v>REGION Vl</c:v>
                </c:pt>
                <c:pt idx="7">
                  <c:v>REGION Vll</c:v>
                </c:pt>
                <c:pt idx="8">
                  <c:v>REGION Vlll</c:v>
                </c:pt>
              </c:strCache>
            </c:strRef>
          </c:cat>
          <c:val>
            <c:numRef>
              <c:f>'Graf. Promedio Ene-Jun 2017'!$C$4:$C$12</c:f>
              <c:numCache>
                <c:formatCode>0%</c:formatCode>
                <c:ptCount val="9"/>
                <c:pt idx="0">
                  <c:v>0.21</c:v>
                </c:pt>
                <c:pt idx="1">
                  <c:v>6.25E-2</c:v>
                </c:pt>
                <c:pt idx="2">
                  <c:v>0.171875</c:v>
                </c:pt>
                <c:pt idx="3">
                  <c:v>0.15625</c:v>
                </c:pt>
                <c:pt idx="4">
                  <c:v>6.25E-2</c:v>
                </c:pt>
                <c:pt idx="5">
                  <c:v>6.25E-2</c:v>
                </c:pt>
                <c:pt idx="6">
                  <c:v>7.03125E-2</c:v>
                </c:pt>
                <c:pt idx="7">
                  <c:v>0.109375</c:v>
                </c:pt>
                <c:pt idx="8">
                  <c:v>0.1015625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Indicador Amabilidad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66FF66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FF66CC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 indicadores Ene-Jun 2017'!$B$5:$G$5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 indicadores Ene-Jun 2017'!$B$8:$G$8</c:f>
              <c:numCache>
                <c:formatCode>0.00%</c:formatCode>
                <c:ptCount val="6"/>
                <c:pt idx="0">
                  <c:v>0.36614173228346458</c:v>
                </c:pt>
                <c:pt idx="1">
                  <c:v>0.33858267716535434</c:v>
                </c:pt>
                <c:pt idx="2">
                  <c:v>0.25590551181102361</c:v>
                </c:pt>
                <c:pt idx="3">
                  <c:v>2.3622047244094488E-2</c:v>
                </c:pt>
                <c:pt idx="4">
                  <c:v>3.937007874015748E-3</c:v>
                </c:pt>
                <c:pt idx="5">
                  <c:v>1.1811023622047244E-2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>
      <a:solidFill>
        <a:srgbClr val="66FF66"/>
      </a:solidFill>
    </a:ln>
    <a:effectLst>
      <a:glow rad="63500">
        <a:schemeClr val="accent5">
          <a:satMod val="175000"/>
          <a:alpha val="40000"/>
        </a:schemeClr>
      </a:glow>
    </a:effectLst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Indicador Tiempo de Respuesta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66FF66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FF66CC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0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 indicadores Ene-Jun 2017'!$B$10:$G$10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 indicadores Ene-Jun 2017'!$B$14:$G$14</c:f>
              <c:numCache>
                <c:formatCode>0.00%</c:formatCode>
                <c:ptCount val="6"/>
                <c:pt idx="0">
                  <c:v>0.10215053763440861</c:v>
                </c:pt>
                <c:pt idx="1">
                  <c:v>0.18548387096774194</c:v>
                </c:pt>
                <c:pt idx="2">
                  <c:v>0.35752688172043012</c:v>
                </c:pt>
                <c:pt idx="3">
                  <c:v>0.28225806451612906</c:v>
                </c:pt>
                <c:pt idx="4">
                  <c:v>5.1075268817204304E-2</c:v>
                </c:pt>
                <c:pt idx="5">
                  <c:v>2.1505376344086023E-2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CCFFFF"/>
    </a:solidFill>
    <a:ln>
      <a:solidFill>
        <a:srgbClr val="66FF66"/>
      </a:solidFill>
    </a:ln>
    <a:effectLst>
      <a:glow rad="63500">
        <a:schemeClr val="accent5">
          <a:satMod val="175000"/>
          <a:alpha val="40000"/>
        </a:schemeClr>
      </a:glow>
    </a:effectLst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Indicador Accesibilidad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66FF66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FF66CC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 indicadores Ene-Jun 2017'!$B$16:$G$16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 indicadores Ene-Jun 2017'!$B$20:$G$20</c:f>
              <c:numCache>
                <c:formatCode>0.00%</c:formatCode>
                <c:ptCount val="6"/>
                <c:pt idx="0">
                  <c:v>0.21739130434782608</c:v>
                </c:pt>
                <c:pt idx="1">
                  <c:v>0.27445652173913043</c:v>
                </c:pt>
                <c:pt idx="2">
                  <c:v>0.26358695652173914</c:v>
                </c:pt>
                <c:pt idx="3">
                  <c:v>0.19021739130434784</c:v>
                </c:pt>
                <c:pt idx="4">
                  <c:v>4.3478260869565216E-2</c:v>
                </c:pt>
                <c:pt idx="5">
                  <c:v>1.0869565217391304E-2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CCFFFF"/>
    </a:solidFill>
    <a:ln>
      <a:solidFill>
        <a:srgbClr val="66FF66"/>
      </a:solidFill>
    </a:ln>
    <a:effectLst>
      <a:glow rad="63500">
        <a:schemeClr val="accent5">
          <a:satMod val="175000"/>
          <a:alpha val="40000"/>
        </a:schemeClr>
      </a:glow>
    </a:effectLst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Indicador Fiabilidad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34313320209973752"/>
          <c:w val="0.81388888888888888"/>
          <c:h val="0.5501130067074948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66FF66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FF66CC"/>
              </a:solidFill>
            </c:spPr>
          </c:dPt>
          <c:dPt>
            <c:idx val="3"/>
            <c:bubble3D val="0"/>
            <c:spPr>
              <a:solidFill>
                <a:srgbClr val="FFC000"/>
              </a:solidFill>
            </c:spPr>
          </c:dPt>
          <c:dPt>
            <c:idx val="4"/>
            <c:bubble3D val="0"/>
            <c:explosion val="55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0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 indicadores Ene-Jun 2017'!$B$22:$G$22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 indicadores Ene-Jun 2017'!$B$25:$G$25</c:f>
              <c:numCache>
                <c:formatCode>0.00%</c:formatCode>
                <c:ptCount val="6"/>
                <c:pt idx="0">
                  <c:v>0.17460317460317459</c:v>
                </c:pt>
                <c:pt idx="1">
                  <c:v>0.33333333333333337</c:v>
                </c:pt>
                <c:pt idx="2">
                  <c:v>0.32936507936507936</c:v>
                </c:pt>
                <c:pt idx="3">
                  <c:v>0.1388888888888889</c:v>
                </c:pt>
                <c:pt idx="4">
                  <c:v>1.1904761904761904E-2</c:v>
                </c:pt>
                <c:pt idx="5">
                  <c:v>1.1904761904761904E-2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CCFFFF"/>
    </a:solidFill>
    <a:ln>
      <a:solidFill>
        <a:srgbClr val="66FF66"/>
      </a:solidFill>
    </a:ln>
    <a:effectLst>
      <a:glow rad="63500">
        <a:schemeClr val="accent5">
          <a:satMod val="175000"/>
          <a:alpha val="40000"/>
        </a:schemeClr>
      </a:glow>
    </a:effectLst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1.5 Cómo evalúa la rapidez y la capacidad de respuesta a sus solicitudes?</a:t>
            </a:r>
          </a:p>
        </c:rich>
      </c:tx>
      <c:layout/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'CONGLOMERADO ENE-JUN 2017'!$K$35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ENE-JUN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2017'!$L$35:$Q$35</c:f>
              <c:numCache>
                <c:formatCode>0.00%</c:formatCode>
                <c:ptCount val="6"/>
                <c:pt idx="0">
                  <c:v>0.125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0.29166666666666669</c:v>
                </c:pt>
                <c:pt idx="4">
                  <c:v>8.3333333333333329E-2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ENE-JUN 2017'!$K$36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F85208"/>
            </a:solidFill>
          </c:spPr>
          <c:invertIfNegative val="0"/>
          <c:cat>
            <c:strRef>
              <c:f>'CONGLOMERADO ENE-JUN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2017'!$L$36:$Q$36</c:f>
              <c:numCache>
                <c:formatCode>0.00%</c:formatCode>
                <c:ptCount val="6"/>
                <c:pt idx="0">
                  <c:v>0.125</c:v>
                </c:pt>
                <c:pt idx="1">
                  <c:v>0.125</c:v>
                </c:pt>
                <c:pt idx="2">
                  <c:v>0.5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ENE-JUN 2017'!$K$37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ENE-JUN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2017'!$L$37:$Q$37</c:f>
              <c:numCache>
                <c:formatCode>0.00%</c:formatCode>
                <c:ptCount val="6"/>
                <c:pt idx="0">
                  <c:v>4.5454545454545456E-2</c:v>
                </c:pt>
                <c:pt idx="1">
                  <c:v>0.36363636363636365</c:v>
                </c:pt>
                <c:pt idx="2">
                  <c:v>0.27272727272727271</c:v>
                </c:pt>
                <c:pt idx="3">
                  <c:v>0.27272727272727271</c:v>
                </c:pt>
                <c:pt idx="4">
                  <c:v>4.5454545454545456E-2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 ENE-JUN 2017'!$K$38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ENE-JUN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2017'!$L$38:$Q$38</c:f>
              <c:numCache>
                <c:formatCode>0.00%</c:formatCode>
                <c:ptCount val="6"/>
                <c:pt idx="0">
                  <c:v>0.15</c:v>
                </c:pt>
                <c:pt idx="1">
                  <c:v>0.25</c:v>
                </c:pt>
                <c:pt idx="2">
                  <c:v>0.3</c:v>
                </c:pt>
                <c:pt idx="3">
                  <c:v>0.2</c:v>
                </c:pt>
                <c:pt idx="4">
                  <c:v>0</c:v>
                </c:pt>
                <c:pt idx="5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'CONGLOMERADO ENE-JUN 2017'!$K$39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ENE-JUN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2017'!$L$39:$Q$39</c:f>
              <c:numCache>
                <c:formatCode>0.00%</c:formatCode>
                <c:ptCount val="6"/>
                <c:pt idx="0">
                  <c:v>0.125</c:v>
                </c:pt>
                <c:pt idx="1">
                  <c:v>0.125</c:v>
                </c:pt>
                <c:pt idx="2">
                  <c:v>0.5</c:v>
                </c:pt>
                <c:pt idx="3">
                  <c:v>0.125</c:v>
                </c:pt>
                <c:pt idx="4">
                  <c:v>0</c:v>
                </c:pt>
                <c:pt idx="5">
                  <c:v>0.125</c:v>
                </c:pt>
              </c:numCache>
            </c:numRef>
          </c:val>
        </c:ser>
        <c:ser>
          <c:idx val="5"/>
          <c:order val="5"/>
          <c:tx>
            <c:strRef>
              <c:f>'CONGLOMERADO ENE-JUN 2017'!$K$40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 ENE-JUN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2017'!$L$40:$Q$40</c:f>
              <c:numCache>
                <c:formatCode>0.00%</c:formatCode>
                <c:ptCount val="6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ENE-JUN 2017'!$K$41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ENE-JUN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2017'!$L$41:$Q$41</c:f>
              <c:numCache>
                <c:formatCode>0.00%</c:formatCode>
                <c:ptCount val="6"/>
                <c:pt idx="0">
                  <c:v>0.33333333333333331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0.1111111111111111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ENE-JUN 2017'!$K$42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ENE-JUN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2017'!$L$42:$Q$42</c:f>
              <c:numCache>
                <c:formatCode>0.00%</c:formatCode>
                <c:ptCount val="6"/>
                <c:pt idx="0">
                  <c:v>7.1428571428571425E-2</c:v>
                </c:pt>
                <c:pt idx="1">
                  <c:v>0.42857142857142855</c:v>
                </c:pt>
                <c:pt idx="2">
                  <c:v>0.2857142857142857</c:v>
                </c:pt>
                <c:pt idx="3">
                  <c:v>0.14285714285714285</c:v>
                </c:pt>
                <c:pt idx="4">
                  <c:v>7.1428571428571425E-2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ENE-JUN 2017'!$K$43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ENE-JUN 2017'!$L$34:$Q$34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2017'!$L$43:$Q$43</c:f>
              <c:numCache>
                <c:formatCode>0.00%</c:formatCode>
                <c:ptCount val="6"/>
                <c:pt idx="0">
                  <c:v>7.6923076923076927E-2</c:v>
                </c:pt>
                <c:pt idx="1">
                  <c:v>0.30769230769230771</c:v>
                </c:pt>
                <c:pt idx="2">
                  <c:v>0.23076923076923078</c:v>
                </c:pt>
                <c:pt idx="3">
                  <c:v>0.38461538461538464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352896"/>
        <c:axId val="76366976"/>
        <c:axId val="0"/>
      </c:bar3DChart>
      <c:catAx>
        <c:axId val="76352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76366976"/>
        <c:crosses val="autoZero"/>
        <c:auto val="1"/>
        <c:lblAlgn val="ctr"/>
        <c:lblOffset val="100"/>
        <c:noMultiLvlLbl val="0"/>
      </c:catAx>
      <c:valAx>
        <c:axId val="7636697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763528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1.7 Cómo considera que ha sido el proceso de despacho de medicamentos e insumos?</a:t>
            </a:r>
          </a:p>
        </c:rich>
      </c:tx>
      <c:layout>
        <c:manualLayout>
          <c:xMode val="edge"/>
          <c:yMode val="edge"/>
          <c:x val="8.941727907421218E-2"/>
          <c:y val="2.1117572707496104E-2"/>
        </c:manualLayout>
      </c:layout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'CONGLOMERADO ENE-JUN 2017'!$K$57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ENE-JUN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2017'!$L$57:$Q$57</c:f>
              <c:numCache>
                <c:formatCode>0.00%</c:formatCode>
                <c:ptCount val="6"/>
                <c:pt idx="0">
                  <c:v>7.6923076923076927E-2</c:v>
                </c:pt>
                <c:pt idx="1">
                  <c:v>0.23076923076923078</c:v>
                </c:pt>
                <c:pt idx="2">
                  <c:v>0.34615384615384615</c:v>
                </c:pt>
                <c:pt idx="3">
                  <c:v>0.26923076923076922</c:v>
                </c:pt>
                <c:pt idx="4">
                  <c:v>7.6923076923076927E-2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ENE-JUN 2017'!$K$58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F85208"/>
            </a:solidFill>
          </c:spPr>
          <c:invertIfNegative val="0"/>
          <c:cat>
            <c:strRef>
              <c:f>'CONGLOMERADO ENE-JUN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2017'!$L$58:$Q$58</c:f>
              <c:numCache>
                <c:formatCode>0.00%</c:formatCode>
                <c:ptCount val="6"/>
                <c:pt idx="0">
                  <c:v>0</c:v>
                </c:pt>
                <c:pt idx="1">
                  <c:v>0.125</c:v>
                </c:pt>
                <c:pt idx="2">
                  <c:v>0.375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ENE-JUN 2017'!$K$59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ENE-JUN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2017'!$L$59:$Q$59</c:f>
              <c:numCache>
                <c:formatCode>0.00%</c:formatCode>
                <c:ptCount val="6"/>
                <c:pt idx="0">
                  <c:v>0</c:v>
                </c:pt>
                <c:pt idx="1">
                  <c:v>0.23809523809523808</c:v>
                </c:pt>
                <c:pt idx="2">
                  <c:v>0.14285714285714285</c:v>
                </c:pt>
                <c:pt idx="3">
                  <c:v>0.52380952380952384</c:v>
                </c:pt>
                <c:pt idx="4">
                  <c:v>9.5238095238095233E-2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 ENE-JUN 2017'!$K$60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ENE-JUN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2017'!$L$60:$Q$60</c:f>
              <c:numCache>
                <c:formatCode>0.00%</c:formatCode>
                <c:ptCount val="6"/>
                <c:pt idx="0">
                  <c:v>0.1111111111111111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0.33333333333333331</c:v>
                </c:pt>
                <c:pt idx="4">
                  <c:v>0</c:v>
                </c:pt>
                <c:pt idx="5">
                  <c:v>5.5555555555555552E-2</c:v>
                </c:pt>
              </c:numCache>
            </c:numRef>
          </c:val>
        </c:ser>
        <c:ser>
          <c:idx val="4"/>
          <c:order val="4"/>
          <c:tx>
            <c:strRef>
              <c:f>'CONGLOMERADO ENE-JUN 2017'!$K$61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ENE-JUN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2017'!$L$61:$Q$61</c:f>
              <c:numCache>
                <c:formatCode>0.00%</c:formatCode>
                <c:ptCount val="6"/>
                <c:pt idx="0">
                  <c:v>0</c:v>
                </c:pt>
                <c:pt idx="1">
                  <c:v>0.125</c:v>
                </c:pt>
                <c:pt idx="2">
                  <c:v>0.5</c:v>
                </c:pt>
                <c:pt idx="3">
                  <c:v>0.25</c:v>
                </c:pt>
                <c:pt idx="4">
                  <c:v>0</c:v>
                </c:pt>
                <c:pt idx="5">
                  <c:v>0.125</c:v>
                </c:pt>
              </c:numCache>
            </c:numRef>
          </c:val>
        </c:ser>
        <c:ser>
          <c:idx val="5"/>
          <c:order val="5"/>
          <c:tx>
            <c:strRef>
              <c:f>'CONGLOMERADO ENE-JUN 2017'!$K$62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 ENE-JUN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2017'!$L$62:$Q$62</c:f>
              <c:numCache>
                <c:formatCode>0.00%</c:formatCode>
                <c:ptCount val="6"/>
                <c:pt idx="0">
                  <c:v>0.14285714285714285</c:v>
                </c:pt>
                <c:pt idx="1">
                  <c:v>0</c:v>
                </c:pt>
                <c:pt idx="2">
                  <c:v>0.7142857142857143</c:v>
                </c:pt>
                <c:pt idx="3">
                  <c:v>0.14285714285714285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ENE-JUN 2017'!$K$63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ENE-JUN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2017'!$L$63:$Q$63</c:f>
              <c:numCache>
                <c:formatCode>0.00%</c:formatCode>
                <c:ptCount val="6"/>
                <c:pt idx="0">
                  <c:v>0.22222222222222221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0.22222222222222221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ENE-JUN 2017'!$K$64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ENE-JUN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2017'!$L$64:$Q$64</c:f>
              <c:numCache>
                <c:formatCode>0.00%</c:formatCode>
                <c:ptCount val="6"/>
                <c:pt idx="0">
                  <c:v>7.1428571428571425E-2</c:v>
                </c:pt>
                <c:pt idx="1">
                  <c:v>7.1428571428571425E-2</c:v>
                </c:pt>
                <c:pt idx="2">
                  <c:v>0.5714285714285714</c:v>
                </c:pt>
                <c:pt idx="3">
                  <c:v>0.21428571428571427</c:v>
                </c:pt>
                <c:pt idx="4">
                  <c:v>7.1428571428571425E-2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ENE-JUN 2017'!$K$65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ENE-JUN 2017'!$L$56:$Q$56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2017'!$L$65:$Q$65</c:f>
              <c:numCache>
                <c:formatCode>0.00%</c:formatCode>
                <c:ptCount val="6"/>
                <c:pt idx="0">
                  <c:v>8.3333333333333329E-2</c:v>
                </c:pt>
                <c:pt idx="1">
                  <c:v>0.16666666666666666</c:v>
                </c:pt>
                <c:pt idx="2">
                  <c:v>0.5</c:v>
                </c:pt>
                <c:pt idx="3">
                  <c:v>0.16666666666666666</c:v>
                </c:pt>
                <c:pt idx="4">
                  <c:v>8.3333333333333329E-2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50048"/>
        <c:axId val="87251584"/>
        <c:axId val="0"/>
      </c:bar3DChart>
      <c:catAx>
        <c:axId val="87250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87251584"/>
        <c:crosses val="autoZero"/>
        <c:auto val="1"/>
        <c:lblAlgn val="ctr"/>
        <c:lblOffset val="100"/>
        <c:noMultiLvlLbl val="0"/>
      </c:catAx>
      <c:valAx>
        <c:axId val="8725158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87250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1.9 Cómo califica la rapidez en la entrega de los medicamentos?</a:t>
            </a:r>
          </a:p>
        </c:rich>
      </c:tx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'CONGLOMERADO ENE-JUN 2017'!$K$69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ENE-JUN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2017'!$L$69:$Q$69</c:f>
              <c:numCache>
                <c:formatCode>0.00%</c:formatCode>
                <c:ptCount val="6"/>
                <c:pt idx="0">
                  <c:v>0.08</c:v>
                </c:pt>
                <c:pt idx="1">
                  <c:v>0.12</c:v>
                </c:pt>
                <c:pt idx="2">
                  <c:v>0.36</c:v>
                </c:pt>
                <c:pt idx="3">
                  <c:v>0.32</c:v>
                </c:pt>
                <c:pt idx="4">
                  <c:v>0.08</c:v>
                </c:pt>
                <c:pt idx="5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'CONGLOMERADO ENE-JUN 2017'!$K$70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 ENE-JUN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2017'!$L$70:$Q$70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0.375</c:v>
                </c:pt>
                <c:pt idx="3">
                  <c:v>0.5</c:v>
                </c:pt>
                <c:pt idx="4">
                  <c:v>0.125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ENE-JUN 2017'!$K$71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ENE-JUN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2017'!$L$71:$Q$71</c:f>
              <c:numCache>
                <c:formatCode>0.00%</c:formatCode>
                <c:ptCount val="6"/>
                <c:pt idx="0">
                  <c:v>9.0909090909090912E-2</c:v>
                </c:pt>
                <c:pt idx="1">
                  <c:v>0.13636363636363635</c:v>
                </c:pt>
                <c:pt idx="2">
                  <c:v>0.27272727272727271</c:v>
                </c:pt>
                <c:pt idx="3">
                  <c:v>0.36363636363636365</c:v>
                </c:pt>
                <c:pt idx="4">
                  <c:v>0.13636363636363635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 ENE-JUN 2017'!$K$72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ENE-JUN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2017'!$L$72:$Q$72</c:f>
              <c:numCache>
                <c:formatCode>0.00%</c:formatCode>
                <c:ptCount val="6"/>
                <c:pt idx="0">
                  <c:v>0.17647058823529413</c:v>
                </c:pt>
                <c:pt idx="1">
                  <c:v>5.8823529411764705E-2</c:v>
                </c:pt>
                <c:pt idx="2">
                  <c:v>0.47058823529411764</c:v>
                </c:pt>
                <c:pt idx="3">
                  <c:v>0.17647058823529413</c:v>
                </c:pt>
                <c:pt idx="4">
                  <c:v>5.8823529411764705E-2</c:v>
                </c:pt>
                <c:pt idx="5">
                  <c:v>5.8823529411764705E-2</c:v>
                </c:pt>
              </c:numCache>
            </c:numRef>
          </c:val>
        </c:ser>
        <c:ser>
          <c:idx val="4"/>
          <c:order val="4"/>
          <c:tx>
            <c:strRef>
              <c:f>'CONGLOMERADO ENE-JUN 2017'!$K$73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ENE-JUN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2017'!$L$73:$Q$73</c:f>
              <c:numCache>
                <c:formatCode>0.00%</c:formatCode>
                <c:ptCount val="6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0.125</c:v>
                </c:pt>
                <c:pt idx="4">
                  <c:v>0</c:v>
                </c:pt>
                <c:pt idx="5">
                  <c:v>0.125</c:v>
                </c:pt>
              </c:numCache>
            </c:numRef>
          </c:val>
        </c:ser>
        <c:ser>
          <c:idx val="5"/>
          <c:order val="5"/>
          <c:tx>
            <c:strRef>
              <c:f>'CONGLOMERADO ENE-JUN 2017'!$K$74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 ENE-JUN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2017'!$L$74:$Q$74</c:f>
              <c:numCache>
                <c:formatCode>0.00%</c:formatCode>
                <c:ptCount val="6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ENE-JUN 2017'!$K$75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ENE-JUN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2017'!$L$75:$Q$75</c:f>
              <c:numCache>
                <c:formatCode>0.00%</c:formatCode>
                <c:ptCount val="6"/>
                <c:pt idx="0">
                  <c:v>0.33333333333333331</c:v>
                </c:pt>
                <c:pt idx="1">
                  <c:v>0.22222222222222221</c:v>
                </c:pt>
                <c:pt idx="2">
                  <c:v>0.22222222222222221</c:v>
                </c:pt>
                <c:pt idx="3">
                  <c:v>0.22222222222222221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ENE-JUN 2017'!$K$76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ENE-JUN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2017'!$L$76:$Q$76</c:f>
              <c:numCache>
                <c:formatCode>0.00%</c:formatCode>
                <c:ptCount val="6"/>
                <c:pt idx="0">
                  <c:v>7.6923076923076927E-2</c:v>
                </c:pt>
                <c:pt idx="1">
                  <c:v>7.6923076923076927E-2</c:v>
                </c:pt>
                <c:pt idx="2">
                  <c:v>0.23076923076923078</c:v>
                </c:pt>
                <c:pt idx="3">
                  <c:v>0.53846153846153844</c:v>
                </c:pt>
                <c:pt idx="4">
                  <c:v>7.6923076923076927E-2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ENE-JUN 2017'!$K$77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ENE-JUN 2017'!$L$68:$Q$68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2017'!$L$77:$Q$77</c:f>
              <c:numCache>
                <c:formatCode>0.00%</c:formatCode>
                <c:ptCount val="6"/>
                <c:pt idx="0">
                  <c:v>7.6923076923076927E-2</c:v>
                </c:pt>
                <c:pt idx="1">
                  <c:v>7.6923076923076927E-2</c:v>
                </c:pt>
                <c:pt idx="2">
                  <c:v>0.53846153846153844</c:v>
                </c:pt>
                <c:pt idx="3">
                  <c:v>0.23076923076923078</c:v>
                </c:pt>
                <c:pt idx="4">
                  <c:v>7.6923076923076927E-2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410176"/>
        <c:axId val="89416064"/>
        <c:axId val="0"/>
      </c:bar3DChart>
      <c:catAx>
        <c:axId val="89410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89416064"/>
        <c:crosses val="autoZero"/>
        <c:auto val="1"/>
        <c:lblAlgn val="ctr"/>
        <c:lblOffset val="100"/>
        <c:noMultiLvlLbl val="0"/>
      </c:catAx>
      <c:valAx>
        <c:axId val="8941606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894101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2.3 Cómo califica la disponibilida de los  medicamentos requeridos por usted?</a:t>
            </a:r>
          </a:p>
        </c:rich>
      </c:tx>
      <c:layout>
        <c:manualLayout>
          <c:xMode val="edge"/>
          <c:yMode val="edge"/>
          <c:x val="0.10251731315213249"/>
          <c:y val="1.2931154077500886E-2"/>
        </c:manualLayout>
      </c:layout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69169246820565"/>
          <c:y val="5.1910438012298336E-3"/>
          <c:w val="0.85230835927143589"/>
          <c:h val="0.511191430208550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'CONGLOMERADO ENE-JUN 2017'!$K$82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ENE-JUN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2017'!$L$82:$Q$82</c:f>
              <c:numCache>
                <c:formatCode>0.00%</c:formatCode>
                <c:ptCount val="6"/>
                <c:pt idx="0">
                  <c:v>0</c:v>
                </c:pt>
                <c:pt idx="1">
                  <c:v>0.19230769230769232</c:v>
                </c:pt>
                <c:pt idx="2">
                  <c:v>0.26923076923076922</c:v>
                </c:pt>
                <c:pt idx="3">
                  <c:v>0.38461538461538464</c:v>
                </c:pt>
                <c:pt idx="4">
                  <c:v>0.11538461538461539</c:v>
                </c:pt>
                <c:pt idx="5">
                  <c:v>3.8461538461538464E-2</c:v>
                </c:pt>
              </c:numCache>
            </c:numRef>
          </c:val>
        </c:ser>
        <c:ser>
          <c:idx val="1"/>
          <c:order val="1"/>
          <c:tx>
            <c:strRef>
              <c:f>'CONGLOMERADO ENE-JUN 2017'!$K$83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 ENE-JUN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2017'!$L$83:$Q$83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0.75</c:v>
                </c:pt>
                <c:pt idx="4">
                  <c:v>0.125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ENE-JUN 2017'!$K$84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ENE-JUN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2017'!$L$84:$Q$84</c:f>
              <c:numCache>
                <c:formatCode>0.00%</c:formatCode>
                <c:ptCount val="6"/>
                <c:pt idx="0">
                  <c:v>9.0909090909090912E-2</c:v>
                </c:pt>
                <c:pt idx="1">
                  <c:v>9.0909090909090912E-2</c:v>
                </c:pt>
                <c:pt idx="2">
                  <c:v>0.31818181818181818</c:v>
                </c:pt>
                <c:pt idx="3">
                  <c:v>0.22727272727272727</c:v>
                </c:pt>
                <c:pt idx="4">
                  <c:v>0.22727272727272727</c:v>
                </c:pt>
                <c:pt idx="5">
                  <c:v>4.5454545454545456E-2</c:v>
                </c:pt>
              </c:numCache>
            </c:numRef>
          </c:val>
        </c:ser>
        <c:ser>
          <c:idx val="3"/>
          <c:order val="3"/>
          <c:tx>
            <c:strRef>
              <c:f>'CONGLOMERADO ENE-JUN 2017'!$K$85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ENE-JUN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2017'!$L$85:$Q$85</c:f>
              <c:numCache>
                <c:formatCode>0.00%</c:formatCode>
                <c:ptCount val="6"/>
                <c:pt idx="0">
                  <c:v>5.2631578947368418E-2</c:v>
                </c:pt>
                <c:pt idx="1">
                  <c:v>0.10526315789473684</c:v>
                </c:pt>
                <c:pt idx="2">
                  <c:v>0.47368421052631576</c:v>
                </c:pt>
                <c:pt idx="3">
                  <c:v>0.21052631578947367</c:v>
                </c:pt>
                <c:pt idx="4">
                  <c:v>0.15789473684210525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 ENE-JUN 2017'!$K$86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ENE-JUN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2017'!$L$86:$Q$86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0.375</c:v>
                </c:pt>
                <c:pt idx="3">
                  <c:v>0.5</c:v>
                </c:pt>
                <c:pt idx="4">
                  <c:v>0.125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 ENE-JUN 2017'!$K$87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 ENE-JUN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2017'!$L$87:$Q$87</c:f>
              <c:numCache>
                <c:formatCode>0.00%</c:formatCode>
                <c:ptCount val="6"/>
                <c:pt idx="0">
                  <c:v>0.125</c:v>
                </c:pt>
                <c:pt idx="1">
                  <c:v>0.125</c:v>
                </c:pt>
                <c:pt idx="2">
                  <c:v>0.25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ENE-JUN 2017'!$K$88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ENE-JUN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2017'!$L$88:$Q$88</c:f>
              <c:numCache>
                <c:formatCode>0.00%</c:formatCode>
                <c:ptCount val="6"/>
                <c:pt idx="0">
                  <c:v>0.1111111111111111</c:v>
                </c:pt>
                <c:pt idx="1">
                  <c:v>0.33333333333333331</c:v>
                </c:pt>
                <c:pt idx="2">
                  <c:v>0.22222222222222221</c:v>
                </c:pt>
                <c:pt idx="3">
                  <c:v>0.33333333333333331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ENE-JUN 2017'!$K$89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ENE-JUN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2017'!$L$89:$Q$89</c:f>
              <c:numCache>
                <c:formatCode>0.00%</c:formatCode>
                <c:ptCount val="6"/>
                <c:pt idx="0">
                  <c:v>7.1428571428571425E-2</c:v>
                </c:pt>
                <c:pt idx="1">
                  <c:v>7.1428571428571425E-2</c:v>
                </c:pt>
                <c:pt idx="2">
                  <c:v>0.21428571428571427</c:v>
                </c:pt>
                <c:pt idx="3">
                  <c:v>0.5</c:v>
                </c:pt>
                <c:pt idx="4">
                  <c:v>7.1428571428571425E-2</c:v>
                </c:pt>
                <c:pt idx="5">
                  <c:v>7.1428571428571425E-2</c:v>
                </c:pt>
              </c:numCache>
            </c:numRef>
          </c:val>
        </c:ser>
        <c:ser>
          <c:idx val="8"/>
          <c:order val="8"/>
          <c:tx>
            <c:strRef>
              <c:f>'CONGLOMERADO ENE-JUN 2017'!$K$90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ENE-JUN 2017'!$L$81:$Q$81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2017'!$L$90:$Q$90</c:f>
              <c:numCache>
                <c:formatCode>0.00%</c:formatCode>
                <c:ptCount val="6"/>
                <c:pt idx="0">
                  <c:v>8.3333333333333329E-2</c:v>
                </c:pt>
                <c:pt idx="1">
                  <c:v>0</c:v>
                </c:pt>
                <c:pt idx="2">
                  <c:v>0.25</c:v>
                </c:pt>
                <c:pt idx="3">
                  <c:v>0.58333333333333337</c:v>
                </c:pt>
                <c:pt idx="4">
                  <c:v>8.3333333333333329E-2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048576"/>
        <c:axId val="87050112"/>
        <c:axId val="0"/>
      </c:bar3DChart>
      <c:catAx>
        <c:axId val="87048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87050112"/>
        <c:crosses val="autoZero"/>
        <c:auto val="1"/>
        <c:lblAlgn val="ctr"/>
        <c:lblOffset val="100"/>
        <c:noMultiLvlLbl val="0"/>
      </c:catAx>
      <c:valAx>
        <c:axId val="870501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8704857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CCFFFF"/>
        </a:solidFill>
        <a:ln>
          <a:solidFill>
            <a:srgbClr val="66FF66"/>
          </a:solidFill>
        </a:ln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plotVisOnly val="1"/>
    <c:dispBlanksAs val="gap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2.5 Cómo se siente con el comfort y la ubicación de nuestra instalaciones?</a:t>
            </a:r>
          </a:p>
        </c:rich>
      </c:tx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'CONGLOMERADO ENE-JUN 2017'!$K$98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ENE-JUN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2017'!$L$98:$Q$98</c:f>
              <c:numCache>
                <c:formatCode>0.00%</c:formatCode>
                <c:ptCount val="6"/>
                <c:pt idx="0">
                  <c:v>0.36</c:v>
                </c:pt>
                <c:pt idx="1">
                  <c:v>0.32</c:v>
                </c:pt>
                <c:pt idx="2">
                  <c:v>0.2</c:v>
                </c:pt>
                <c:pt idx="3">
                  <c:v>0.12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ENE-JUN 2017'!$K$99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 ENE-JUN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2017'!$L$99:$Q$99</c:f>
              <c:numCache>
                <c:formatCode>0.00%</c:formatCode>
                <c:ptCount val="6"/>
                <c:pt idx="0">
                  <c:v>0</c:v>
                </c:pt>
                <c:pt idx="1">
                  <c:v>0.7142857142857143</c:v>
                </c:pt>
                <c:pt idx="2">
                  <c:v>0</c:v>
                </c:pt>
                <c:pt idx="3">
                  <c:v>0.2857142857142857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ENE-JUN 2017'!$K$100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ENE-JUN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2017'!$L$100:$Q$100</c:f>
              <c:numCache>
                <c:formatCode>0.00%</c:formatCode>
                <c:ptCount val="6"/>
                <c:pt idx="0">
                  <c:v>0.22727272727272727</c:v>
                </c:pt>
                <c:pt idx="1">
                  <c:v>0.45454545454545453</c:v>
                </c:pt>
                <c:pt idx="2">
                  <c:v>0.31818181818181818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 ENE-JUN 2017'!$K$101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ENE-JUN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2017'!$L$101:$Q$101</c:f>
              <c:numCache>
                <c:formatCode>0.00%</c:formatCode>
                <c:ptCount val="6"/>
                <c:pt idx="0">
                  <c:v>0.3125</c:v>
                </c:pt>
                <c:pt idx="1">
                  <c:v>0.3125</c:v>
                </c:pt>
                <c:pt idx="2">
                  <c:v>0.25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 ENE-JUN 2017'!$K$102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ENE-JUN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2017'!$L$102:$Q$102</c:f>
              <c:numCache>
                <c:formatCode>0.00%</c:formatCode>
                <c:ptCount val="6"/>
                <c:pt idx="0">
                  <c:v>0</c:v>
                </c:pt>
                <c:pt idx="1">
                  <c:v>0.375</c:v>
                </c:pt>
                <c:pt idx="2">
                  <c:v>0.25</c:v>
                </c:pt>
                <c:pt idx="3">
                  <c:v>0.25</c:v>
                </c:pt>
                <c:pt idx="4">
                  <c:v>0.125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 ENE-JUN 2017'!$K$103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 ENE-JUN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2017'!$L$103:$Q$103</c:f>
              <c:numCache>
                <c:formatCode>0.00%</c:formatCode>
                <c:ptCount val="6"/>
                <c:pt idx="0">
                  <c:v>0.2857142857142857</c:v>
                </c:pt>
                <c:pt idx="1">
                  <c:v>0.42857142857142855</c:v>
                </c:pt>
                <c:pt idx="2">
                  <c:v>0</c:v>
                </c:pt>
                <c:pt idx="3">
                  <c:v>0.2857142857142857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ENE-JUN 2017'!$K$104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ENE-JUN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2017'!$L$104:$Q$104</c:f>
              <c:numCache>
                <c:formatCode>0.00%</c:formatCode>
                <c:ptCount val="6"/>
                <c:pt idx="0">
                  <c:v>0.33333333333333331</c:v>
                </c:pt>
                <c:pt idx="1">
                  <c:v>0.44444444444444442</c:v>
                </c:pt>
                <c:pt idx="2">
                  <c:v>0.22222222222222221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ENE-JUN 2017'!$K$105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ENE-JUN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2017'!$L$105:$Q$105</c:f>
              <c:numCache>
                <c:formatCode>0.00%</c:formatCode>
                <c:ptCount val="6"/>
                <c:pt idx="0">
                  <c:v>0.38461538461538464</c:v>
                </c:pt>
                <c:pt idx="1">
                  <c:v>0.46153846153846156</c:v>
                </c:pt>
                <c:pt idx="2">
                  <c:v>0.15384615384615385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ENE-JUN 2017'!$K$106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ENE-JUN 2017'!$L$97:$Q$97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2017'!$L$106:$Q$106</c:f>
              <c:numCache>
                <c:formatCode>0.00%</c:formatCode>
                <c:ptCount val="6"/>
                <c:pt idx="0">
                  <c:v>0.30769230769230771</c:v>
                </c:pt>
                <c:pt idx="1">
                  <c:v>0.30769230769230771</c:v>
                </c:pt>
                <c:pt idx="2">
                  <c:v>0.30769230769230771</c:v>
                </c:pt>
                <c:pt idx="3">
                  <c:v>7.6923076923076927E-2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107840"/>
        <c:axId val="87126016"/>
        <c:axId val="0"/>
      </c:bar3DChart>
      <c:catAx>
        <c:axId val="87107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87126016"/>
        <c:crosses val="autoZero"/>
        <c:auto val="1"/>
        <c:lblAlgn val="ctr"/>
        <c:lblOffset val="100"/>
        <c:noMultiLvlLbl val="0"/>
      </c:catAx>
      <c:valAx>
        <c:axId val="8712601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871078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2.7 Cómo califica la información obtenida a través del teléfono y/o el sitio web de la institución?</a:t>
            </a:r>
          </a:p>
        </c:rich>
      </c:tx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26352663456662"/>
          <c:y val="0.15251223027548569"/>
          <c:w val="0.84127133414788735"/>
          <c:h val="0.45356500221212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'CONGLOMERADO ENE-JUN 2017'!$K$110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ENE-JUN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2017'!$L$110:$Q$110</c:f>
              <c:numCache>
                <c:formatCode>0.00%</c:formatCode>
                <c:ptCount val="6"/>
                <c:pt idx="0">
                  <c:v>0.26923076923076922</c:v>
                </c:pt>
                <c:pt idx="1">
                  <c:v>0.23076923076923078</c:v>
                </c:pt>
                <c:pt idx="2">
                  <c:v>0.46153846153846156</c:v>
                </c:pt>
                <c:pt idx="3">
                  <c:v>3.8461538461538464E-2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ENE-JUN 2017'!$K$111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 ENE-JUN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2017'!$L$111:$Q$111</c:f>
              <c:numCache>
                <c:formatCode>0.00%</c:formatCode>
                <c:ptCount val="6"/>
                <c:pt idx="0">
                  <c:v>0.25</c:v>
                </c:pt>
                <c:pt idx="1">
                  <c:v>0.375</c:v>
                </c:pt>
                <c:pt idx="2">
                  <c:v>0.25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ENE-JUN 2017'!$K$112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ENE-JUN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2017'!$L$112:$Q$112</c:f>
              <c:numCache>
                <c:formatCode>0.00%</c:formatCode>
                <c:ptCount val="6"/>
                <c:pt idx="0">
                  <c:v>0.31818181818181818</c:v>
                </c:pt>
                <c:pt idx="1">
                  <c:v>0.5</c:v>
                </c:pt>
                <c:pt idx="2">
                  <c:v>0.13636363636363635</c:v>
                </c:pt>
                <c:pt idx="3">
                  <c:v>4.5454545454545456E-2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 ENE-JUN 2017'!$K$113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ENE-JUN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2017'!$L$113:$Q$113</c:f>
              <c:numCache>
                <c:formatCode>0.00%</c:formatCode>
                <c:ptCount val="6"/>
                <c:pt idx="0">
                  <c:v>0.36842105263157893</c:v>
                </c:pt>
                <c:pt idx="1">
                  <c:v>0.31578947368421051</c:v>
                </c:pt>
                <c:pt idx="2">
                  <c:v>0.15789473684210525</c:v>
                </c:pt>
                <c:pt idx="3">
                  <c:v>0.10526315789473684</c:v>
                </c:pt>
                <c:pt idx="4">
                  <c:v>0</c:v>
                </c:pt>
                <c:pt idx="5">
                  <c:v>5.2631578947368418E-2</c:v>
                </c:pt>
              </c:numCache>
            </c:numRef>
          </c:val>
        </c:ser>
        <c:ser>
          <c:idx val="4"/>
          <c:order val="4"/>
          <c:tx>
            <c:strRef>
              <c:f>'CONGLOMERADO ENE-JUN 2017'!$K$114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ENE-JUN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2017'!$L$114:$Q$114</c:f>
              <c:numCache>
                <c:formatCode>0.00%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 ENE-JUN 2017'!$K$115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 ENE-JUN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2017'!$L$115:$Q$115</c:f>
              <c:numCache>
                <c:formatCode>0.00%</c:formatCode>
                <c:ptCount val="6"/>
                <c:pt idx="0">
                  <c:v>0.125</c:v>
                </c:pt>
                <c:pt idx="1">
                  <c:v>0.5</c:v>
                </c:pt>
                <c:pt idx="2">
                  <c:v>0.25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ENE-JUN 2017'!$K$116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ENE-JUN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2017'!$L$116:$Q$116</c:f>
              <c:numCache>
                <c:formatCode>0.00%</c:formatCode>
                <c:ptCount val="6"/>
                <c:pt idx="0">
                  <c:v>0.22222222222222221</c:v>
                </c:pt>
                <c:pt idx="1">
                  <c:v>0.33333333333333331</c:v>
                </c:pt>
                <c:pt idx="2">
                  <c:v>0.44444444444444442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ENE-JUN 2017'!$K$117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ENE-JUN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2017'!$L$117:$Q$117</c:f>
              <c:numCache>
                <c:formatCode>0.00%</c:formatCode>
                <c:ptCount val="6"/>
                <c:pt idx="0">
                  <c:v>0.5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ENE-JUN 2017'!$K$118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ENE-JUN 2017'!$L$109:$Q$109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2017'!$L$118:$Q$118</c:f>
              <c:numCache>
                <c:formatCode>0.00%</c:formatCode>
                <c:ptCount val="6"/>
                <c:pt idx="0">
                  <c:v>0.53846153846153844</c:v>
                </c:pt>
                <c:pt idx="1">
                  <c:v>0.23076923076923078</c:v>
                </c:pt>
                <c:pt idx="2">
                  <c:v>0.15384615384615385</c:v>
                </c:pt>
                <c:pt idx="3">
                  <c:v>7.6923076923076927E-2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733376"/>
        <c:axId val="89743360"/>
        <c:axId val="0"/>
      </c:bar3DChart>
      <c:catAx>
        <c:axId val="89733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89743360"/>
        <c:crosses val="autoZero"/>
        <c:auto val="1"/>
        <c:lblAlgn val="ctr"/>
        <c:lblOffset val="100"/>
        <c:noMultiLvlLbl val="0"/>
      </c:catAx>
      <c:valAx>
        <c:axId val="8974336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8973337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cene3d>
          <a:camera prst="orthographicFront"/>
          <a:lightRig rig="threePt" dir="t"/>
        </a:scene3d>
        <a:sp3d>
          <a:bevelT w="165100" prst="coolSlant"/>
        </a:sp3d>
      </c:spPr>
    </c:plotArea>
    <c:plotVisOnly val="1"/>
    <c:dispBlanksAs val="gap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3.1 Cómo califica la calidad de los medicamntos e insumos recibidos?</a:t>
            </a:r>
          </a:p>
        </c:rich>
      </c:tx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'CONGLOMERADO ENE-JUN 2017'!$K$123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ENE-JUN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2017'!$L$123:$Q$123</c:f>
              <c:numCache>
                <c:formatCode>0.00%</c:formatCode>
                <c:ptCount val="6"/>
                <c:pt idx="0">
                  <c:v>0.15384615384615385</c:v>
                </c:pt>
                <c:pt idx="1">
                  <c:v>0.15384615384615385</c:v>
                </c:pt>
                <c:pt idx="2">
                  <c:v>0.53846153846153844</c:v>
                </c:pt>
                <c:pt idx="3">
                  <c:v>0.15384615384615385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ENE-JUN 2017'!$K$124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 ENE-JUN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2017'!$L$124:$Q$124</c:f>
              <c:numCache>
                <c:formatCode>0.00%</c:formatCode>
                <c:ptCount val="6"/>
                <c:pt idx="0">
                  <c:v>0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ENE-JUN 2017'!$K$125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ENE-JUN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2017'!$L$125:$Q$125</c:f>
              <c:numCache>
                <c:formatCode>0.00%</c:formatCode>
                <c:ptCount val="6"/>
                <c:pt idx="0">
                  <c:v>9.0909090909090912E-2</c:v>
                </c:pt>
                <c:pt idx="1">
                  <c:v>0.63636363636363635</c:v>
                </c:pt>
                <c:pt idx="2">
                  <c:v>0.27272727272727271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 ENE-JUN 2017'!$K$126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ENE-JUN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2017'!$L$126:$Q$126</c:f>
              <c:numCache>
                <c:formatCode>0.00%</c:formatCode>
                <c:ptCount val="6"/>
                <c:pt idx="0">
                  <c:v>0.25</c:v>
                </c:pt>
                <c:pt idx="1">
                  <c:v>0.55000000000000004</c:v>
                </c:pt>
                <c:pt idx="2">
                  <c:v>0.1</c:v>
                </c:pt>
                <c:pt idx="3">
                  <c:v>0.05</c:v>
                </c:pt>
                <c:pt idx="4">
                  <c:v>0</c:v>
                </c:pt>
                <c:pt idx="5">
                  <c:v>0.05</c:v>
                </c:pt>
              </c:numCache>
            </c:numRef>
          </c:val>
        </c:ser>
        <c:ser>
          <c:idx val="4"/>
          <c:order val="4"/>
          <c:tx>
            <c:strRef>
              <c:f>'CONGLOMERADO ENE-JUN 2017'!$K$127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ENE-JUN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2017'!$L$127:$Q$127</c:f>
              <c:numCache>
                <c:formatCode>0.00%</c:formatCode>
                <c:ptCount val="6"/>
                <c:pt idx="0">
                  <c:v>0.125</c:v>
                </c:pt>
                <c:pt idx="1">
                  <c:v>0.125</c:v>
                </c:pt>
                <c:pt idx="2">
                  <c:v>0.5</c:v>
                </c:pt>
                <c:pt idx="3">
                  <c:v>0.125</c:v>
                </c:pt>
                <c:pt idx="4">
                  <c:v>0.125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 ENE-JUN 2017'!$K$128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 ENE-JUN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2017'!$L$128:$Q$128</c:f>
              <c:numCache>
                <c:formatCode>0.00%</c:formatCode>
                <c:ptCount val="6"/>
                <c:pt idx="0">
                  <c:v>0.25</c:v>
                </c:pt>
                <c:pt idx="1">
                  <c:v>0.125</c:v>
                </c:pt>
                <c:pt idx="2">
                  <c:v>0.5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ENE-JUN 2017'!$K$129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ENE-JUN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2017'!$L$129:$Q$129</c:f>
              <c:numCache>
                <c:formatCode>0.00%</c:formatCode>
                <c:ptCount val="6"/>
                <c:pt idx="0">
                  <c:v>0.1111111111111111</c:v>
                </c:pt>
                <c:pt idx="1">
                  <c:v>0.44444444444444442</c:v>
                </c:pt>
                <c:pt idx="2">
                  <c:v>0.44444444444444442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ENE-JUN 2017'!$K$130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ENE-JUN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2017'!$L$130:$Q$130</c:f>
              <c:numCache>
                <c:formatCode>0.00%</c:formatCode>
                <c:ptCount val="6"/>
                <c:pt idx="0">
                  <c:v>7.1428571428571425E-2</c:v>
                </c:pt>
                <c:pt idx="1">
                  <c:v>0.6428571428571429</c:v>
                </c:pt>
                <c:pt idx="2">
                  <c:v>7.1428571428571425E-2</c:v>
                </c:pt>
                <c:pt idx="3">
                  <c:v>0.21428571428571427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ENE-JUN 2017'!$K$131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ENE-JUN 2017'!$L$122:$Q$122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ENE-JUN 2017'!$L$131:$Q$131</c:f>
              <c:numCache>
                <c:formatCode>0.00%</c:formatCode>
                <c:ptCount val="6"/>
                <c:pt idx="0">
                  <c:v>0.15384615384615385</c:v>
                </c:pt>
                <c:pt idx="1">
                  <c:v>0.30769230769230771</c:v>
                </c:pt>
                <c:pt idx="2">
                  <c:v>0.46153846153846156</c:v>
                </c:pt>
                <c:pt idx="3">
                  <c:v>7.6923076923076927E-2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292928"/>
        <c:axId val="103294464"/>
        <c:axId val="0"/>
      </c:bar3DChart>
      <c:catAx>
        <c:axId val="103292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294464"/>
        <c:crosses val="autoZero"/>
        <c:auto val="1"/>
        <c:lblAlgn val="ctr"/>
        <c:lblOffset val="100"/>
        <c:noMultiLvlLbl val="0"/>
      </c:catAx>
      <c:valAx>
        <c:axId val="10329446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1032929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CCFFFF"/>
    </a:solidFill>
    <a:ln w="9525" cap="flat" cmpd="sng" algn="ctr">
      <a:solidFill>
        <a:srgbClr val="66FF66"/>
      </a:solidFill>
      <a:prstDash val="solid"/>
    </a:ln>
    <a:effectLst>
      <a:glow rad="63500">
        <a:schemeClr val="accent5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416984</xdr:colOff>
      <xdr:row>0</xdr:row>
      <xdr:rowOff>184150</xdr:rowOff>
    </xdr:from>
    <xdr:to>
      <xdr:col>3</xdr:col>
      <xdr:colOff>552450</xdr:colOff>
      <xdr:row>3</xdr:row>
      <xdr:rowOff>118070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984" y="184150"/>
          <a:ext cx="2049991" cy="50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419099</xdr:colOff>
      <xdr:row>0</xdr:row>
      <xdr:rowOff>152399</xdr:rowOff>
    </xdr:from>
    <xdr:to>
      <xdr:col>17</xdr:col>
      <xdr:colOff>504824</xdr:colOff>
      <xdr:row>2</xdr:row>
      <xdr:rowOff>85724</xdr:rowOff>
    </xdr:to>
    <xdr:pic>
      <xdr:nvPicPr>
        <xdr:cNvPr id="3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553699" y="152399"/>
          <a:ext cx="1724025" cy="314325"/>
        </a:xfrm>
        <a:prstGeom prst="rect">
          <a:avLst/>
        </a:prstGeom>
      </xdr:spPr>
    </xdr:pic>
    <xdr:clientData/>
  </xdr:twoCellAnchor>
  <xdr:twoCellAnchor editAs="oneCell">
    <xdr:from>
      <xdr:col>14</xdr:col>
      <xdr:colOff>123826</xdr:colOff>
      <xdr:row>49</xdr:row>
      <xdr:rowOff>38100</xdr:rowOff>
    </xdr:from>
    <xdr:to>
      <xdr:col>16</xdr:col>
      <xdr:colOff>438150</xdr:colOff>
      <xdr:row>51</xdr:row>
      <xdr:rowOff>85725</xdr:rowOff>
    </xdr:to>
    <xdr:pic>
      <xdr:nvPicPr>
        <xdr:cNvPr id="4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34576" y="11010900"/>
          <a:ext cx="1838324" cy="428625"/>
        </a:xfrm>
        <a:prstGeom prst="rect">
          <a:avLst/>
        </a:prstGeom>
      </xdr:spPr>
    </xdr:pic>
    <xdr:clientData/>
  </xdr:twoCellAnchor>
  <xdr:twoCellAnchor>
    <xdr:from>
      <xdr:col>1</xdr:col>
      <xdr:colOff>228601</xdr:colOff>
      <xdr:row>49</xdr:row>
      <xdr:rowOff>10582</xdr:rowOff>
    </xdr:from>
    <xdr:to>
      <xdr:col>3</xdr:col>
      <xdr:colOff>190500</xdr:colOff>
      <xdr:row>51</xdr:row>
      <xdr:rowOff>123825</xdr:rowOff>
    </xdr:to>
    <xdr:pic>
      <xdr:nvPicPr>
        <xdr:cNvPr id="5" name="4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983382"/>
          <a:ext cx="1876424" cy="494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200023</xdr:colOff>
      <xdr:row>92</xdr:row>
      <xdr:rowOff>219075</xdr:rowOff>
    </xdr:from>
    <xdr:to>
      <xdr:col>3</xdr:col>
      <xdr:colOff>114299</xdr:colOff>
      <xdr:row>93</xdr:row>
      <xdr:rowOff>323851</xdr:rowOff>
    </xdr:to>
    <xdr:pic>
      <xdr:nvPicPr>
        <xdr:cNvPr id="6" name="5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3" y="21783675"/>
          <a:ext cx="1828801" cy="52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361950</xdr:colOff>
      <xdr:row>92</xdr:row>
      <xdr:rowOff>183093</xdr:rowOff>
    </xdr:from>
    <xdr:to>
      <xdr:col>17</xdr:col>
      <xdr:colOff>228600</xdr:colOff>
      <xdr:row>93</xdr:row>
      <xdr:rowOff>114300</xdr:rowOff>
    </xdr:to>
    <xdr:pic>
      <xdr:nvPicPr>
        <xdr:cNvPr id="7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96550" y="21909618"/>
          <a:ext cx="1504950" cy="350307"/>
        </a:xfrm>
        <a:prstGeom prst="rect">
          <a:avLst/>
        </a:prstGeom>
      </xdr:spPr>
    </xdr:pic>
    <xdr:clientData/>
  </xdr:twoCellAnchor>
  <xdr:twoCellAnchor>
    <xdr:from>
      <xdr:col>1</xdr:col>
      <xdr:colOff>176739</xdr:colOff>
      <xdr:row>135</xdr:row>
      <xdr:rowOff>103717</xdr:rowOff>
    </xdr:from>
    <xdr:to>
      <xdr:col>3</xdr:col>
      <xdr:colOff>200024</xdr:colOff>
      <xdr:row>137</xdr:row>
      <xdr:rowOff>66674</xdr:rowOff>
    </xdr:to>
    <xdr:pic>
      <xdr:nvPicPr>
        <xdr:cNvPr id="8" name="7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39" y="32507767"/>
          <a:ext cx="2080685" cy="477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628650</xdr:colOff>
      <xdr:row>135</xdr:row>
      <xdr:rowOff>49744</xdr:rowOff>
    </xdr:from>
    <xdr:to>
      <xdr:col>17</xdr:col>
      <xdr:colOff>533400</xdr:colOff>
      <xdr:row>136</xdr:row>
      <xdr:rowOff>280460</xdr:rowOff>
    </xdr:to>
    <xdr:pic>
      <xdr:nvPicPr>
        <xdr:cNvPr id="9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3250" y="32463319"/>
          <a:ext cx="1543050" cy="42121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541976</xdr:colOff>
      <xdr:row>2</xdr:row>
      <xdr:rowOff>147616</xdr:rowOff>
    </xdr:from>
    <xdr:to>
      <xdr:col>9</xdr:col>
      <xdr:colOff>308086</xdr:colOff>
      <xdr:row>25</xdr:row>
      <xdr:rowOff>32406</xdr:rowOff>
    </xdr:to>
    <xdr:graphicFrame macro="">
      <xdr:nvGraphicFramePr>
        <xdr:cNvPr id="2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173055</xdr:colOff>
      <xdr:row>2</xdr:row>
      <xdr:rowOff>180646</xdr:rowOff>
    </xdr:from>
    <xdr:to>
      <xdr:col>18</xdr:col>
      <xdr:colOff>580257</xdr:colOff>
      <xdr:row>24</xdr:row>
      <xdr:rowOff>145722</xdr:rowOff>
    </xdr:to>
    <xdr:graphicFrame macro="">
      <xdr:nvGraphicFramePr>
        <xdr:cNvPr id="3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303741</xdr:colOff>
      <xdr:row>26</xdr:row>
      <xdr:rowOff>152400</xdr:rowOff>
    </xdr:from>
    <xdr:to>
      <xdr:col>9</xdr:col>
      <xdr:colOff>251810</xdr:colOff>
      <xdr:row>48</xdr:row>
      <xdr:rowOff>142875</xdr:rowOff>
    </xdr:to>
    <xdr:graphicFrame macro="">
      <xdr:nvGraphicFramePr>
        <xdr:cNvPr id="4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186631</xdr:colOff>
      <xdr:row>26</xdr:row>
      <xdr:rowOff>99593</xdr:rowOff>
    </xdr:from>
    <xdr:to>
      <xdr:col>18</xdr:col>
      <xdr:colOff>656896</xdr:colOff>
      <xdr:row>48</xdr:row>
      <xdr:rowOff>132400</xdr:rowOff>
    </xdr:to>
    <xdr:graphicFrame macro="">
      <xdr:nvGraphicFramePr>
        <xdr:cNvPr id="5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342205</xdr:colOff>
      <xdr:row>50</xdr:row>
      <xdr:rowOff>44486</xdr:rowOff>
    </xdr:from>
    <xdr:to>
      <xdr:col>9</xdr:col>
      <xdr:colOff>164224</xdr:colOff>
      <xdr:row>73</xdr:row>
      <xdr:rowOff>42370</xdr:rowOff>
    </xdr:to>
    <xdr:graphicFrame macro="">
      <xdr:nvGraphicFramePr>
        <xdr:cNvPr id="6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114300</xdr:colOff>
      <xdr:row>50</xdr:row>
      <xdr:rowOff>177106</xdr:rowOff>
    </xdr:from>
    <xdr:to>
      <xdr:col>18</xdr:col>
      <xdr:colOff>635000</xdr:colOff>
      <xdr:row>72</xdr:row>
      <xdr:rowOff>10948</xdr:rowOff>
    </xdr:to>
    <xdr:graphicFrame macro="">
      <xdr:nvGraphicFramePr>
        <xdr:cNvPr id="8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468842</xdr:colOff>
      <xdr:row>74</xdr:row>
      <xdr:rowOff>75140</xdr:rowOff>
    </xdr:from>
    <xdr:to>
      <xdr:col>9</xdr:col>
      <xdr:colOff>32845</xdr:colOff>
      <xdr:row>95</xdr:row>
      <xdr:rowOff>98535</xdr:rowOff>
    </xdr:to>
    <xdr:graphicFrame macro="">
      <xdr:nvGraphicFramePr>
        <xdr:cNvPr id="9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224103</xdr:colOff>
      <xdr:row>73</xdr:row>
      <xdr:rowOff>53651</xdr:rowOff>
    </xdr:from>
    <xdr:to>
      <xdr:col>18</xdr:col>
      <xdr:colOff>656896</xdr:colOff>
      <xdr:row>94</xdr:row>
      <xdr:rowOff>10949</xdr:rowOff>
    </xdr:to>
    <xdr:graphicFrame macro="">
      <xdr:nvGraphicFramePr>
        <xdr:cNvPr id="10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467103</xdr:colOff>
      <xdr:row>98</xdr:row>
      <xdr:rowOff>28159</xdr:rowOff>
    </xdr:from>
    <xdr:to>
      <xdr:col>9</xdr:col>
      <xdr:colOff>109655</xdr:colOff>
      <xdr:row>119</xdr:row>
      <xdr:rowOff>28160</xdr:rowOff>
    </xdr:to>
    <xdr:graphicFrame macro="">
      <xdr:nvGraphicFramePr>
        <xdr:cNvPr id="11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127387</xdr:colOff>
      <xdr:row>97</xdr:row>
      <xdr:rowOff>139056</xdr:rowOff>
    </xdr:from>
    <xdr:to>
      <xdr:col>18</xdr:col>
      <xdr:colOff>580259</xdr:colOff>
      <xdr:row>119</xdr:row>
      <xdr:rowOff>45278</xdr:rowOff>
    </xdr:to>
    <xdr:graphicFrame macro="">
      <xdr:nvGraphicFramePr>
        <xdr:cNvPr id="12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263788</xdr:colOff>
      <xdr:row>1</xdr:row>
      <xdr:rowOff>476250</xdr:rowOff>
    </xdr:from>
    <xdr:to>
      <xdr:col>23</xdr:col>
      <xdr:colOff>545306</xdr:colOff>
      <xdr:row>19</xdr:row>
      <xdr:rowOff>123560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314853</xdr:colOff>
      <xdr:row>1</xdr:row>
      <xdr:rowOff>491065</xdr:rowOff>
    </xdr:from>
    <xdr:to>
      <xdr:col>15</xdr:col>
      <xdr:colOff>690561</xdr:colOff>
      <xdr:row>18</xdr:row>
      <xdr:rowOff>150017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488156</xdr:colOff>
      <xdr:row>21</xdr:row>
      <xdr:rowOff>166688</xdr:rowOff>
    </xdr:from>
    <xdr:to>
      <xdr:col>7</xdr:col>
      <xdr:colOff>361950</xdr:colOff>
      <xdr:row>39</xdr:row>
      <xdr:rowOff>66674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731045</xdr:colOff>
      <xdr:row>21</xdr:row>
      <xdr:rowOff>166688</xdr:rowOff>
    </xdr:from>
    <xdr:to>
      <xdr:col>14</xdr:col>
      <xdr:colOff>619125</xdr:colOff>
      <xdr:row>39</xdr:row>
      <xdr:rowOff>142875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491066</xdr:colOff>
      <xdr:row>22</xdr:row>
      <xdr:rowOff>0</xdr:rowOff>
    </xdr:from>
    <xdr:to>
      <xdr:col>22</xdr:col>
      <xdr:colOff>83343</xdr:colOff>
      <xdr:row>39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666750</xdr:colOff>
      <xdr:row>41</xdr:row>
      <xdr:rowOff>0</xdr:rowOff>
    </xdr:from>
    <xdr:to>
      <xdr:col>7</xdr:col>
      <xdr:colOff>309562</xdr:colOff>
      <xdr:row>57</xdr:row>
      <xdr:rowOff>105305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171714</xdr:colOff>
      <xdr:row>41</xdr:row>
      <xdr:rowOff>109007</xdr:rowOff>
    </xdr:from>
    <xdr:to>
      <xdr:col>14</xdr:col>
      <xdr:colOff>714376</xdr:colOff>
      <xdr:row>58</xdr:row>
      <xdr:rowOff>47624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407458</xdr:colOff>
      <xdr:row>41</xdr:row>
      <xdr:rowOff>107156</xdr:rowOff>
    </xdr:from>
    <xdr:to>
      <xdr:col>22</xdr:col>
      <xdr:colOff>83343</xdr:colOff>
      <xdr:row>57</xdr:row>
      <xdr:rowOff>107156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761999</xdr:colOff>
      <xdr:row>60</xdr:row>
      <xdr:rowOff>22752</xdr:rowOff>
    </xdr:from>
    <xdr:to>
      <xdr:col>7</xdr:col>
      <xdr:colOff>488156</xdr:colOff>
      <xdr:row>76</xdr:row>
      <xdr:rowOff>154782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473602</xdr:colOff>
      <xdr:row>60</xdr:row>
      <xdr:rowOff>0</xdr:rowOff>
    </xdr:from>
    <xdr:to>
      <xdr:col>15</xdr:col>
      <xdr:colOff>119061</xdr:colOff>
      <xdr:row>77</xdr:row>
      <xdr:rowOff>35718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71437</xdr:colOff>
      <xdr:row>1</xdr:row>
      <xdr:rowOff>523874</xdr:rowOff>
    </xdr:from>
    <xdr:to>
      <xdr:col>9</xdr:col>
      <xdr:colOff>95250</xdr:colOff>
      <xdr:row>18</xdr:row>
      <xdr:rowOff>119063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</xdr:row>
      <xdr:rowOff>166686</xdr:rowOff>
    </xdr:from>
    <xdr:to>
      <xdr:col>14</xdr:col>
      <xdr:colOff>47625</xdr:colOff>
      <xdr:row>16</xdr:row>
      <xdr:rowOff>133349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342900</xdr:colOff>
      <xdr:row>3</xdr:row>
      <xdr:rowOff>0</xdr:rowOff>
    </xdr:from>
    <xdr:to>
      <xdr:col>20</xdr:col>
      <xdr:colOff>342900</xdr:colOff>
      <xdr:row>16</xdr:row>
      <xdr:rowOff>33337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47624</xdr:colOff>
      <xdr:row>17</xdr:row>
      <xdr:rowOff>85725</xdr:rowOff>
    </xdr:from>
    <xdr:to>
      <xdr:col>14</xdr:col>
      <xdr:colOff>95249</xdr:colOff>
      <xdr:row>31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304800</xdr:colOff>
      <xdr:row>17</xdr:row>
      <xdr:rowOff>71437</xdr:rowOff>
    </xdr:from>
    <xdr:to>
      <xdr:col>20</xdr:col>
      <xdr:colOff>304800</xdr:colOff>
      <xdr:row>31</xdr:row>
      <xdr:rowOff>61912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133350</xdr:rowOff>
    </xdr:from>
    <xdr:to>
      <xdr:col>1</xdr:col>
      <xdr:colOff>1619251</xdr:colOff>
      <xdr:row>3</xdr:row>
      <xdr:rowOff>24937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333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N16" sqref="N16"/>
    </sheetView>
  </sheetViews>
  <sheetFormatPr baseColWidth="10" defaultColWidth="11.42578125" defaultRowHeight="15" x14ac:dyDescent="0.25"/>
  <cols>
    <col min="1" max="1" width="4.28515625" customWidth="1"/>
    <col min="2" max="2" width="39" style="7" customWidth="1"/>
    <col min="3" max="3" width="11.85546875" style="7" customWidth="1"/>
    <col min="9" max="9" width="11.42578125" style="1"/>
  </cols>
  <sheetData>
    <row r="1" spans="1:10" x14ac:dyDescent="0.25">
      <c r="A1" s="143"/>
      <c r="B1" s="143"/>
      <c r="C1" s="143"/>
      <c r="D1" s="143"/>
      <c r="E1" s="143"/>
      <c r="F1" s="143"/>
      <c r="G1" s="143"/>
      <c r="H1" s="143"/>
      <c r="I1"/>
    </row>
    <row r="2" spans="1:10" x14ac:dyDescent="0.25">
      <c r="A2" s="1"/>
      <c r="B2" s="5"/>
      <c r="C2" s="5"/>
      <c r="D2" s="2"/>
      <c r="E2" s="2"/>
      <c r="F2" s="2"/>
      <c r="G2" s="2"/>
      <c r="H2" s="1"/>
    </row>
    <row r="3" spans="1:10" x14ac:dyDescent="0.25">
      <c r="A3" s="1"/>
      <c r="B3" s="5"/>
      <c r="C3" s="5"/>
      <c r="D3" s="2"/>
      <c r="E3" s="2"/>
      <c r="F3" s="2"/>
      <c r="G3" s="2"/>
      <c r="H3" s="1"/>
    </row>
    <row r="4" spans="1:10" ht="18" x14ac:dyDescent="0.25">
      <c r="A4" s="83" t="s">
        <v>77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x14ac:dyDescent="0.25">
      <c r="A5" s="144" t="s">
        <v>37</v>
      </c>
      <c r="B5" s="144"/>
      <c r="C5" s="144"/>
      <c r="D5" s="144"/>
      <c r="E5" s="144"/>
      <c r="F5" s="144"/>
      <c r="G5" s="144"/>
      <c r="H5" s="144"/>
      <c r="I5" s="144"/>
      <c r="J5" s="84"/>
    </row>
    <row r="6" spans="1:10" ht="15" customHeight="1" x14ac:dyDescent="0.25">
      <c r="A6" s="145" t="s">
        <v>2</v>
      </c>
      <c r="B6" s="145"/>
      <c r="C6" s="156" t="s">
        <v>3</v>
      </c>
      <c r="D6" s="157"/>
      <c r="E6" s="157"/>
      <c r="F6" s="157"/>
      <c r="G6" s="157"/>
      <c r="H6" s="157"/>
      <c r="I6" s="158"/>
    </row>
    <row r="7" spans="1:10" ht="15" customHeight="1" x14ac:dyDescent="0.25">
      <c r="A7" s="145"/>
      <c r="B7" s="145"/>
      <c r="C7" s="159"/>
      <c r="D7" s="160"/>
      <c r="E7" s="160"/>
      <c r="F7" s="160"/>
      <c r="G7" s="160"/>
      <c r="H7" s="160"/>
      <c r="I7" s="161"/>
    </row>
    <row r="8" spans="1:10" ht="15.75" x14ac:dyDescent="0.25">
      <c r="A8" s="131"/>
      <c r="B8" s="132"/>
      <c r="C8" s="132"/>
      <c r="D8" s="132"/>
      <c r="E8" s="132"/>
      <c r="F8" s="132"/>
      <c r="G8" s="132"/>
      <c r="H8" s="132"/>
      <c r="I8" s="133"/>
    </row>
    <row r="9" spans="1:10" ht="15.75" x14ac:dyDescent="0.25">
      <c r="A9" s="146" t="s">
        <v>12</v>
      </c>
      <c r="B9" s="146"/>
      <c r="C9" s="73" t="s">
        <v>36</v>
      </c>
      <c r="D9" s="73" t="s">
        <v>13</v>
      </c>
      <c r="E9" s="73" t="s">
        <v>14</v>
      </c>
      <c r="F9" s="73" t="s">
        <v>15</v>
      </c>
      <c r="G9" s="73" t="s">
        <v>16</v>
      </c>
      <c r="H9" s="73" t="s">
        <v>17</v>
      </c>
      <c r="I9" s="73" t="s">
        <v>20</v>
      </c>
    </row>
    <row r="10" spans="1:10" s="35" customFormat="1" x14ac:dyDescent="0.25">
      <c r="A10" s="147" t="s">
        <v>90</v>
      </c>
      <c r="B10" s="148"/>
      <c r="C10" s="148"/>
      <c r="D10" s="148"/>
      <c r="E10" s="148"/>
      <c r="F10" s="148"/>
      <c r="G10" s="148"/>
      <c r="H10" s="148"/>
      <c r="I10" s="149"/>
    </row>
    <row r="11" spans="1:10" ht="33.75" customHeight="1" x14ac:dyDescent="0.25">
      <c r="A11" s="33">
        <v>1</v>
      </c>
      <c r="B11" s="15" t="s">
        <v>39</v>
      </c>
      <c r="C11" s="85">
        <v>8</v>
      </c>
      <c r="D11" s="85">
        <v>8</v>
      </c>
      <c r="E11" s="85">
        <v>8</v>
      </c>
      <c r="F11" s="85">
        <v>2</v>
      </c>
      <c r="G11" s="85">
        <v>0</v>
      </c>
      <c r="H11" s="85">
        <v>0</v>
      </c>
      <c r="I11" s="91">
        <f>SUM(C11:H11)</f>
        <v>26</v>
      </c>
    </row>
    <row r="12" spans="1:10" ht="28.5" x14ac:dyDescent="0.25">
      <c r="A12" s="33">
        <v>2</v>
      </c>
      <c r="B12" s="15" t="s">
        <v>40</v>
      </c>
      <c r="C12" s="85">
        <v>8</v>
      </c>
      <c r="D12" s="85">
        <v>12</v>
      </c>
      <c r="E12" s="85">
        <v>6</v>
      </c>
      <c r="F12" s="85">
        <v>0</v>
      </c>
      <c r="G12" s="85">
        <v>0</v>
      </c>
      <c r="H12" s="85">
        <v>0</v>
      </c>
      <c r="I12" s="91">
        <f>SUM(C12:H12)</f>
        <v>26</v>
      </c>
    </row>
    <row r="13" spans="1:10" s="54" customFormat="1" ht="19.5" customHeight="1" x14ac:dyDescent="0.25">
      <c r="A13" s="147" t="s">
        <v>89</v>
      </c>
      <c r="B13" s="148"/>
      <c r="C13" s="148"/>
      <c r="D13" s="148"/>
      <c r="E13" s="148"/>
      <c r="F13" s="148"/>
      <c r="G13" s="148"/>
      <c r="H13" s="148"/>
      <c r="I13" s="149"/>
    </row>
    <row r="14" spans="1:10" ht="28.5" x14ac:dyDescent="0.25">
      <c r="A14" s="33">
        <v>3</v>
      </c>
      <c r="B14" s="15" t="s">
        <v>41</v>
      </c>
      <c r="C14" s="85">
        <v>3</v>
      </c>
      <c r="D14" s="85">
        <v>4</v>
      </c>
      <c r="E14" s="85">
        <v>8</v>
      </c>
      <c r="F14" s="85">
        <v>7</v>
      </c>
      <c r="G14" s="85">
        <v>2</v>
      </c>
      <c r="H14" s="85">
        <v>0</v>
      </c>
      <c r="I14" s="91">
        <f>SUM(C14:H14)</f>
        <v>24</v>
      </c>
    </row>
    <row r="15" spans="1:10" ht="28.5" x14ac:dyDescent="0.25">
      <c r="A15" s="33">
        <v>4</v>
      </c>
      <c r="B15" s="15" t="s">
        <v>42</v>
      </c>
      <c r="C15" s="85">
        <v>2</v>
      </c>
      <c r="D15" s="85">
        <v>6</v>
      </c>
      <c r="E15" s="85">
        <v>9</v>
      </c>
      <c r="F15" s="85">
        <v>7</v>
      </c>
      <c r="G15" s="85">
        <v>2</v>
      </c>
      <c r="H15" s="85">
        <v>0</v>
      </c>
      <c r="I15" s="91">
        <f>SUM(C15:H15)</f>
        <v>26</v>
      </c>
    </row>
    <row r="16" spans="1:10" ht="28.5" x14ac:dyDescent="0.25">
      <c r="A16" s="33">
        <v>5</v>
      </c>
      <c r="B16" s="15" t="s">
        <v>43</v>
      </c>
      <c r="C16" s="85">
        <v>2</v>
      </c>
      <c r="D16" s="85">
        <v>3</v>
      </c>
      <c r="E16" s="85">
        <v>9</v>
      </c>
      <c r="F16" s="85">
        <v>8</v>
      </c>
      <c r="G16" s="85">
        <v>2</v>
      </c>
      <c r="H16" s="85">
        <v>1</v>
      </c>
      <c r="I16" s="91">
        <f>SUM(C16:H16)</f>
        <v>25</v>
      </c>
    </row>
    <row r="17" spans="1:9" s="24" customFormat="1" x14ac:dyDescent="0.25">
      <c r="A17" s="147" t="s">
        <v>87</v>
      </c>
      <c r="B17" s="148"/>
      <c r="C17" s="148"/>
      <c r="D17" s="148"/>
      <c r="E17" s="148"/>
      <c r="F17" s="148"/>
      <c r="G17" s="148"/>
      <c r="H17" s="148"/>
      <c r="I17" s="149"/>
    </row>
    <row r="18" spans="1:9" ht="30.75" customHeight="1" x14ac:dyDescent="0.25">
      <c r="A18" s="33">
        <v>6</v>
      </c>
      <c r="B18" s="15" t="s">
        <v>44</v>
      </c>
      <c r="C18" s="85">
        <v>0</v>
      </c>
      <c r="D18" s="85">
        <v>5</v>
      </c>
      <c r="E18" s="85">
        <v>7</v>
      </c>
      <c r="F18" s="85">
        <v>10</v>
      </c>
      <c r="G18" s="85">
        <v>3</v>
      </c>
      <c r="H18" s="85">
        <v>1</v>
      </c>
      <c r="I18" s="91">
        <f>SUM(C18:H18)</f>
        <v>26</v>
      </c>
    </row>
    <row r="19" spans="1:9" ht="30.75" customHeight="1" x14ac:dyDescent="0.25">
      <c r="A19" s="33">
        <v>7</v>
      </c>
      <c r="B19" s="15" t="s">
        <v>45</v>
      </c>
      <c r="C19" s="85">
        <v>9</v>
      </c>
      <c r="D19" s="85">
        <v>8</v>
      </c>
      <c r="E19" s="85">
        <v>5</v>
      </c>
      <c r="F19" s="85">
        <v>3</v>
      </c>
      <c r="G19" s="85">
        <v>0</v>
      </c>
      <c r="H19" s="85">
        <v>0</v>
      </c>
      <c r="I19" s="91">
        <f>SUM(C19:H19)</f>
        <v>25</v>
      </c>
    </row>
    <row r="20" spans="1:9" ht="39" customHeight="1" x14ac:dyDescent="0.25">
      <c r="A20" s="33">
        <v>8</v>
      </c>
      <c r="B20" s="15" t="s">
        <v>46</v>
      </c>
      <c r="C20" s="85">
        <v>7</v>
      </c>
      <c r="D20" s="85">
        <v>6</v>
      </c>
      <c r="E20" s="85">
        <v>12</v>
      </c>
      <c r="F20" s="85">
        <v>1</v>
      </c>
      <c r="G20" s="85">
        <v>0</v>
      </c>
      <c r="H20" s="85">
        <v>0</v>
      </c>
      <c r="I20" s="91">
        <f>SUM(C20:H20)</f>
        <v>26</v>
      </c>
    </row>
    <row r="21" spans="1:9" x14ac:dyDescent="0.25">
      <c r="A21" s="147" t="s">
        <v>88</v>
      </c>
      <c r="B21" s="148"/>
      <c r="C21" s="148"/>
      <c r="D21" s="148"/>
      <c r="E21" s="148"/>
      <c r="F21" s="148"/>
      <c r="G21" s="148"/>
      <c r="H21" s="148"/>
      <c r="I21" s="149"/>
    </row>
    <row r="22" spans="1:9" ht="28.5" x14ac:dyDescent="0.25">
      <c r="A22" s="33">
        <v>9</v>
      </c>
      <c r="B22" s="15" t="s">
        <v>48</v>
      </c>
      <c r="C22" s="85">
        <v>4</v>
      </c>
      <c r="D22" s="85">
        <v>4</v>
      </c>
      <c r="E22" s="85">
        <v>14</v>
      </c>
      <c r="F22" s="85">
        <v>4</v>
      </c>
      <c r="G22" s="85">
        <v>0</v>
      </c>
      <c r="H22" s="85">
        <v>0</v>
      </c>
      <c r="I22" s="91">
        <f>SUM(C22:H22)</f>
        <v>26</v>
      </c>
    </row>
    <row r="23" spans="1:9" ht="28.5" x14ac:dyDescent="0.25">
      <c r="A23" s="33">
        <v>10</v>
      </c>
      <c r="B23" s="15" t="s">
        <v>49</v>
      </c>
      <c r="C23" s="85">
        <v>5</v>
      </c>
      <c r="D23" s="85">
        <v>4</v>
      </c>
      <c r="E23" s="85">
        <v>10</v>
      </c>
      <c r="F23" s="85">
        <v>7</v>
      </c>
      <c r="G23" s="85">
        <v>0</v>
      </c>
      <c r="H23" s="85">
        <v>0</v>
      </c>
      <c r="I23" s="91">
        <f>SUM(C23:H23)</f>
        <v>26</v>
      </c>
    </row>
    <row r="24" spans="1:9" ht="29.25" customHeight="1" x14ac:dyDescent="0.25">
      <c r="A24" s="150" t="s">
        <v>18</v>
      </c>
      <c r="B24" s="151"/>
      <c r="C24" s="151"/>
      <c r="D24" s="151"/>
      <c r="E24" s="151"/>
      <c r="F24" s="151"/>
      <c r="G24" s="151"/>
      <c r="H24" s="151"/>
      <c r="I24" s="152"/>
    </row>
    <row r="25" spans="1:9" x14ac:dyDescent="0.25">
      <c r="A25" s="134"/>
      <c r="B25" s="135"/>
      <c r="C25" s="135"/>
      <c r="D25" s="135"/>
      <c r="E25" s="135"/>
      <c r="F25" s="135"/>
      <c r="G25" s="135"/>
      <c r="H25" s="135"/>
      <c r="I25" s="136"/>
    </row>
    <row r="26" spans="1:9" x14ac:dyDescent="0.25">
      <c r="A26" s="137"/>
      <c r="B26" s="138"/>
      <c r="C26" s="138"/>
      <c r="D26" s="138"/>
      <c r="E26" s="138"/>
      <c r="F26" s="138"/>
      <c r="G26" s="138"/>
      <c r="H26" s="138"/>
      <c r="I26" s="139"/>
    </row>
    <row r="27" spans="1:9" x14ac:dyDescent="0.25">
      <c r="A27" s="137"/>
      <c r="B27" s="138"/>
      <c r="C27" s="138"/>
      <c r="D27" s="138"/>
      <c r="E27" s="138"/>
      <c r="F27" s="138"/>
      <c r="G27" s="138"/>
      <c r="H27" s="138"/>
      <c r="I27" s="139"/>
    </row>
    <row r="28" spans="1:9" x14ac:dyDescent="0.25">
      <c r="A28" s="140"/>
      <c r="B28" s="141"/>
      <c r="C28" s="141"/>
      <c r="D28" s="141"/>
      <c r="E28" s="141"/>
      <c r="F28" s="141"/>
      <c r="G28" s="141"/>
      <c r="H28" s="141"/>
      <c r="I28" s="142"/>
    </row>
    <row r="29" spans="1:9" x14ac:dyDescent="0.25">
      <c r="A29" s="153" t="s">
        <v>19</v>
      </c>
      <c r="B29" s="154"/>
      <c r="C29" s="154"/>
      <c r="D29" s="154"/>
      <c r="E29" s="154"/>
      <c r="F29" s="154"/>
      <c r="G29" s="154"/>
      <c r="H29" s="154"/>
      <c r="I29" s="155"/>
    </row>
    <row r="30" spans="1:9" x14ac:dyDescent="0.25">
      <c r="A30" s="134"/>
      <c r="B30" s="135"/>
      <c r="C30" s="135"/>
      <c r="D30" s="135"/>
      <c r="E30" s="135"/>
      <c r="F30" s="135"/>
      <c r="G30" s="135"/>
      <c r="H30" s="135"/>
      <c r="I30" s="136"/>
    </row>
    <row r="31" spans="1:9" x14ac:dyDescent="0.25">
      <c r="A31" s="137"/>
      <c r="B31" s="138"/>
      <c r="C31" s="138"/>
      <c r="D31" s="138"/>
      <c r="E31" s="138"/>
      <c r="F31" s="138"/>
      <c r="G31" s="138"/>
      <c r="H31" s="138"/>
      <c r="I31" s="139"/>
    </row>
    <row r="32" spans="1:9" x14ac:dyDescent="0.25">
      <c r="A32" s="137"/>
      <c r="B32" s="138"/>
      <c r="C32" s="138"/>
      <c r="D32" s="138"/>
      <c r="E32" s="138"/>
      <c r="F32" s="138"/>
      <c r="G32" s="138"/>
      <c r="H32" s="138"/>
      <c r="I32" s="139"/>
    </row>
    <row r="33" spans="1:9" x14ac:dyDescent="0.25">
      <c r="A33" s="140"/>
      <c r="B33" s="141"/>
      <c r="C33" s="141"/>
      <c r="D33" s="141"/>
      <c r="E33" s="141"/>
      <c r="F33" s="141"/>
      <c r="G33" s="141"/>
      <c r="H33" s="141"/>
      <c r="I33" s="142"/>
    </row>
    <row r="35" spans="1:9" x14ac:dyDescent="0.25">
      <c r="A35" s="2"/>
      <c r="D35" s="1"/>
      <c r="E35" s="1"/>
      <c r="F35" s="1"/>
      <c r="G35" s="1"/>
      <c r="H35" s="1"/>
    </row>
  </sheetData>
  <sheetProtection password="C266" sheet="1" objects="1" scenarios="1"/>
  <mergeCells count="14">
    <mergeCell ref="A30:I33"/>
    <mergeCell ref="A1:H1"/>
    <mergeCell ref="A6:B7"/>
    <mergeCell ref="A9:B9"/>
    <mergeCell ref="A21:I21"/>
    <mergeCell ref="A5:I5"/>
    <mergeCell ref="A25:I28"/>
    <mergeCell ref="A24:I24"/>
    <mergeCell ref="A29:I29"/>
    <mergeCell ref="A8:I8"/>
    <mergeCell ref="C6:I7"/>
    <mergeCell ref="A13:I13"/>
    <mergeCell ref="A10:I10"/>
    <mergeCell ref="A17:I1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U175"/>
  <sheetViews>
    <sheetView showWhiteSpace="0" view="pageLayout" zoomScaleNormal="100" workbookViewId="0">
      <selection activeCell="G3" sqref="G3"/>
    </sheetView>
  </sheetViews>
  <sheetFormatPr baseColWidth="10" defaultColWidth="11.42578125" defaultRowHeight="15" x14ac:dyDescent="0.25"/>
  <cols>
    <col min="1" max="1" width="4.140625" style="1" customWidth="1"/>
    <col min="2" max="2" width="12.85546875" style="7" customWidth="1"/>
    <col min="3" max="3" width="9.85546875" style="7" customWidth="1"/>
    <col min="4" max="9" width="9.85546875" style="1" customWidth="1"/>
    <col min="10" max="10" width="2.7109375" style="1" customWidth="1"/>
    <col min="11" max="11" width="11.42578125" style="1"/>
    <col min="12" max="12" width="10.5703125" style="1" customWidth="1"/>
    <col min="13" max="13" width="8.7109375" style="1" customWidth="1"/>
    <col min="14" max="14" width="10.7109375" style="1" customWidth="1"/>
    <col min="15" max="17" width="11.42578125" style="1"/>
    <col min="18" max="18" width="11.42578125" style="1" customWidth="1"/>
    <col min="19" max="16384" width="11.42578125" style="1"/>
  </cols>
  <sheetData>
    <row r="5" spans="2:21" ht="18" x14ac:dyDescent="0.25">
      <c r="B5" s="199" t="s">
        <v>77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6" spans="2:21" ht="15.75" x14ac:dyDescent="0.25">
      <c r="B6" s="144" t="s">
        <v>37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spans="2:21" ht="15.75" x14ac:dyDescent="0.25">
      <c r="B7" s="200" t="s">
        <v>67</v>
      </c>
      <c r="C7" s="200"/>
      <c r="D7" s="200"/>
      <c r="E7" s="200"/>
      <c r="F7" s="200"/>
      <c r="G7" s="200"/>
      <c r="H7" s="200"/>
      <c r="I7" s="200"/>
      <c r="K7" s="200" t="s">
        <v>67</v>
      </c>
      <c r="L7" s="200"/>
      <c r="M7" s="200"/>
      <c r="N7" s="200"/>
      <c r="O7" s="200"/>
      <c r="P7" s="200"/>
      <c r="Q7" s="200"/>
      <c r="R7" s="200"/>
    </row>
    <row r="8" spans="2:21" x14ac:dyDescent="0.25">
      <c r="B8" s="192" t="s">
        <v>51</v>
      </c>
      <c r="C8" s="193"/>
      <c r="D8" s="193"/>
      <c r="E8" s="193"/>
      <c r="F8" s="193"/>
      <c r="G8" s="193"/>
      <c r="H8" s="193"/>
      <c r="I8" s="194"/>
      <c r="K8" s="192" t="s">
        <v>51</v>
      </c>
      <c r="L8" s="193"/>
      <c r="M8" s="193"/>
      <c r="N8" s="193"/>
      <c r="O8" s="193"/>
      <c r="P8" s="193"/>
      <c r="Q8" s="193"/>
      <c r="R8" s="194"/>
      <c r="T8" s="9"/>
    </row>
    <row r="9" spans="2:21" ht="15.75" customHeight="1" x14ac:dyDescent="0.25">
      <c r="B9" s="72" t="s">
        <v>76</v>
      </c>
      <c r="C9" s="73" t="s">
        <v>36</v>
      </c>
      <c r="D9" s="73" t="s">
        <v>13</v>
      </c>
      <c r="E9" s="73" t="s">
        <v>14</v>
      </c>
      <c r="F9" s="73" t="s">
        <v>15</v>
      </c>
      <c r="G9" s="73" t="s">
        <v>16</v>
      </c>
      <c r="H9" s="73" t="s">
        <v>17</v>
      </c>
      <c r="I9" s="73" t="s">
        <v>20</v>
      </c>
      <c r="K9" s="72" t="s">
        <v>76</v>
      </c>
      <c r="L9" s="73" t="s">
        <v>36</v>
      </c>
      <c r="M9" s="73" t="s">
        <v>13</v>
      </c>
      <c r="N9" s="73" t="s">
        <v>14</v>
      </c>
      <c r="O9" s="73" t="s">
        <v>15</v>
      </c>
      <c r="P9" s="73" t="s">
        <v>16</v>
      </c>
      <c r="Q9" s="73" t="s">
        <v>17</v>
      </c>
      <c r="R9" s="73" t="s">
        <v>20</v>
      </c>
      <c r="T9" s="9"/>
    </row>
    <row r="10" spans="2:21" ht="15" customHeight="1" x14ac:dyDescent="0.25">
      <c r="B10" s="15" t="s">
        <v>22</v>
      </c>
      <c r="C10" s="19">
        <f>+'REGION O'!C11</f>
        <v>8</v>
      </c>
      <c r="D10" s="19">
        <f>+'REGION O'!D11</f>
        <v>8</v>
      </c>
      <c r="E10" s="19">
        <f>+'REGION O'!E11</f>
        <v>8</v>
      </c>
      <c r="F10" s="19">
        <f>+'REGION O'!F11</f>
        <v>2</v>
      </c>
      <c r="G10" s="19">
        <f>+'REGION O'!G11</f>
        <v>0</v>
      </c>
      <c r="H10" s="19">
        <f>+'REGION O'!H11</f>
        <v>0</v>
      </c>
      <c r="I10" s="16">
        <f t="shared" ref="I10:I18" si="0">SUM(C10:H10)</f>
        <v>26</v>
      </c>
      <c r="K10" s="15" t="s">
        <v>22</v>
      </c>
      <c r="L10" s="42">
        <f>+C10/I10</f>
        <v>0.30769230769230771</v>
      </c>
      <c r="M10" s="42">
        <f>+D10/I10</f>
        <v>0.30769230769230771</v>
      </c>
      <c r="N10" s="42">
        <f>+E10/I10</f>
        <v>0.30769230769230771</v>
      </c>
      <c r="O10" s="42">
        <f>+F10/I10</f>
        <v>7.6923076923076927E-2</v>
      </c>
      <c r="P10" s="42">
        <f>+G10/I10</f>
        <v>0</v>
      </c>
      <c r="Q10" s="42">
        <f>+H10/I10</f>
        <v>0</v>
      </c>
      <c r="R10" s="40">
        <f>SUM(L10:Q10)</f>
        <v>1</v>
      </c>
      <c r="T10" s="9"/>
    </row>
    <row r="11" spans="2:21" ht="15" customHeight="1" x14ac:dyDescent="0.25">
      <c r="B11" s="15" t="s">
        <v>4</v>
      </c>
      <c r="C11" s="19">
        <f>+'REGION I'!C13</f>
        <v>2</v>
      </c>
      <c r="D11" s="19">
        <f>+'REGION I'!D13</f>
        <v>1</v>
      </c>
      <c r="E11" s="19">
        <f>+'REGION I'!E13</f>
        <v>5</v>
      </c>
      <c r="F11" s="19">
        <f>+'REGION I'!F13</f>
        <v>0</v>
      </c>
      <c r="G11" s="19">
        <f>+'REGION I'!G13</f>
        <v>0</v>
      </c>
      <c r="H11" s="19">
        <f>+'REGION I'!H13</f>
        <v>0</v>
      </c>
      <c r="I11" s="16">
        <f t="shared" si="0"/>
        <v>8</v>
      </c>
      <c r="K11" s="15" t="s">
        <v>4</v>
      </c>
      <c r="L11" s="42">
        <f t="shared" ref="L11:L18" si="1">+C11/I11</f>
        <v>0.25</v>
      </c>
      <c r="M11" s="42">
        <f t="shared" ref="M11:M18" si="2">+D11/I11</f>
        <v>0.125</v>
      </c>
      <c r="N11" s="42">
        <f t="shared" ref="N11:N18" si="3">+E11/I11</f>
        <v>0.625</v>
      </c>
      <c r="O11" s="42">
        <f t="shared" ref="O11:O18" si="4">+F11/I11</f>
        <v>0</v>
      </c>
      <c r="P11" s="42">
        <f t="shared" ref="P11:P18" si="5">+G11/I11</f>
        <v>0</v>
      </c>
      <c r="Q11" s="42">
        <f t="shared" ref="Q11:Q18" si="6">+H11/I11</f>
        <v>0</v>
      </c>
      <c r="R11" s="40">
        <f t="shared" ref="R11:R18" si="7">SUM(L11:Q11)</f>
        <v>1</v>
      </c>
      <c r="T11" s="9"/>
    </row>
    <row r="12" spans="2:21" ht="15" customHeight="1" x14ac:dyDescent="0.25">
      <c r="B12" s="15" t="s">
        <v>5</v>
      </c>
      <c r="C12" s="19">
        <f>+'REGION II'!C13</f>
        <v>8</v>
      </c>
      <c r="D12" s="19">
        <f>+'REGION II'!D13</f>
        <v>8</v>
      </c>
      <c r="E12" s="49">
        <f>+'REGION II'!E13</f>
        <v>6</v>
      </c>
      <c r="F12" s="19">
        <f>+'REGION II'!F13</f>
        <v>0</v>
      </c>
      <c r="G12" s="19">
        <f>+'REGION II'!G13</f>
        <v>0</v>
      </c>
      <c r="H12" s="19">
        <f>+'REGION II'!H13</f>
        <v>0</v>
      </c>
      <c r="I12" s="16">
        <f t="shared" si="0"/>
        <v>22</v>
      </c>
      <c r="K12" s="15" t="s">
        <v>5</v>
      </c>
      <c r="L12" s="42">
        <f t="shared" si="1"/>
        <v>0.36363636363636365</v>
      </c>
      <c r="M12" s="42">
        <f t="shared" si="2"/>
        <v>0.36363636363636365</v>
      </c>
      <c r="N12" s="42">
        <f t="shared" si="3"/>
        <v>0.27272727272727271</v>
      </c>
      <c r="O12" s="42">
        <f t="shared" si="4"/>
        <v>0</v>
      </c>
      <c r="P12" s="42">
        <f t="shared" si="5"/>
        <v>0</v>
      </c>
      <c r="Q12" s="42">
        <f t="shared" si="6"/>
        <v>0</v>
      </c>
      <c r="R12" s="40">
        <f t="shared" si="7"/>
        <v>1</v>
      </c>
      <c r="T12" s="9"/>
    </row>
    <row r="13" spans="2:21" ht="27.75" customHeight="1" x14ac:dyDescent="0.25">
      <c r="B13" s="15" t="s">
        <v>6</v>
      </c>
      <c r="C13" s="19">
        <f>+REGIONIII!C11</f>
        <v>5</v>
      </c>
      <c r="D13" s="50">
        <f>+REGIONIII!D11</f>
        <v>8</v>
      </c>
      <c r="E13" s="19">
        <f>+REGIONIII!E11</f>
        <v>5</v>
      </c>
      <c r="F13" s="19">
        <f>+REGIONIII!F11</f>
        <v>1</v>
      </c>
      <c r="G13" s="19">
        <f>+REGIONIII!G11</f>
        <v>0</v>
      </c>
      <c r="H13" s="19">
        <f>+REGIONIII!H11</f>
        <v>1</v>
      </c>
      <c r="I13" s="16">
        <f t="shared" si="0"/>
        <v>20</v>
      </c>
      <c r="K13" s="15" t="s">
        <v>6</v>
      </c>
      <c r="L13" s="42">
        <f t="shared" si="1"/>
        <v>0.25</v>
      </c>
      <c r="M13" s="42">
        <f t="shared" si="2"/>
        <v>0.4</v>
      </c>
      <c r="N13" s="42">
        <f t="shared" si="3"/>
        <v>0.25</v>
      </c>
      <c r="O13" s="42">
        <f t="shared" si="4"/>
        <v>0.05</v>
      </c>
      <c r="P13" s="42">
        <f t="shared" si="5"/>
        <v>0</v>
      </c>
      <c r="Q13" s="42">
        <f t="shared" si="6"/>
        <v>0.05</v>
      </c>
      <c r="R13" s="40">
        <f t="shared" si="7"/>
        <v>1</v>
      </c>
      <c r="T13" s="9"/>
    </row>
    <row r="14" spans="2:21" ht="15" customHeight="1" x14ac:dyDescent="0.25">
      <c r="B14" s="15" t="s">
        <v>7</v>
      </c>
      <c r="C14" s="19">
        <f>+REGIONIV!C12</f>
        <v>2</v>
      </c>
      <c r="D14" s="19">
        <f>+REGIONIV!D12</f>
        <v>0</v>
      </c>
      <c r="E14" s="19">
        <f>+REGIONIV!E12</f>
        <v>4</v>
      </c>
      <c r="F14" s="19">
        <f>+REGIONIV!F12</f>
        <v>0</v>
      </c>
      <c r="G14" s="19">
        <f>+REGIONIV!G12</f>
        <v>0</v>
      </c>
      <c r="H14" s="19">
        <f>+REGIONIV!H12</f>
        <v>1</v>
      </c>
      <c r="I14" s="16">
        <f t="shared" si="0"/>
        <v>7</v>
      </c>
      <c r="K14" s="15" t="s">
        <v>7</v>
      </c>
      <c r="L14" s="42">
        <f t="shared" si="1"/>
        <v>0.2857142857142857</v>
      </c>
      <c r="M14" s="42">
        <f t="shared" si="2"/>
        <v>0</v>
      </c>
      <c r="N14" s="42">
        <f t="shared" si="3"/>
        <v>0.5714285714285714</v>
      </c>
      <c r="O14" s="42">
        <f t="shared" si="4"/>
        <v>0</v>
      </c>
      <c r="P14" s="42">
        <f t="shared" si="5"/>
        <v>0</v>
      </c>
      <c r="Q14" s="42">
        <f t="shared" si="6"/>
        <v>0.14285714285714285</v>
      </c>
      <c r="R14" s="40">
        <f t="shared" si="7"/>
        <v>1</v>
      </c>
    </row>
    <row r="15" spans="2:21" ht="15" customHeight="1" x14ac:dyDescent="0.25">
      <c r="B15" s="15" t="s">
        <v>23</v>
      </c>
      <c r="C15" s="19">
        <f>+REGIONV!C12</f>
        <v>3</v>
      </c>
      <c r="D15" s="19">
        <f>+REGIONV!D12</f>
        <v>4</v>
      </c>
      <c r="E15" s="19">
        <f>+REGIONV!E12</f>
        <v>0</v>
      </c>
      <c r="F15" s="19">
        <f>+REGIONV!F12</f>
        <v>1</v>
      </c>
      <c r="G15" s="19">
        <f>+REGIONV!G12</f>
        <v>0</v>
      </c>
      <c r="H15" s="19">
        <f>+REGIONV!H12</f>
        <v>0</v>
      </c>
      <c r="I15" s="16">
        <f t="shared" si="0"/>
        <v>8</v>
      </c>
      <c r="K15" s="15" t="s">
        <v>23</v>
      </c>
      <c r="L15" s="42">
        <f t="shared" si="1"/>
        <v>0.375</v>
      </c>
      <c r="M15" s="42">
        <f t="shared" si="2"/>
        <v>0.5</v>
      </c>
      <c r="N15" s="42">
        <f t="shared" si="3"/>
        <v>0</v>
      </c>
      <c r="O15" s="42">
        <f t="shared" si="4"/>
        <v>0.125</v>
      </c>
      <c r="P15" s="42">
        <f t="shared" si="5"/>
        <v>0</v>
      </c>
      <c r="Q15" s="42">
        <f t="shared" si="6"/>
        <v>0</v>
      </c>
      <c r="R15" s="40">
        <f t="shared" si="7"/>
        <v>1</v>
      </c>
    </row>
    <row r="16" spans="2:21" ht="15" customHeight="1" x14ac:dyDescent="0.25">
      <c r="B16" s="15" t="s">
        <v>24</v>
      </c>
      <c r="C16" s="19">
        <f>+REGIONVI!C11</f>
        <v>2</v>
      </c>
      <c r="D16" s="19">
        <f>+REGIONVI!D11</f>
        <v>4</v>
      </c>
      <c r="E16" s="19">
        <f>+REGIONVI!E11</f>
        <v>3</v>
      </c>
      <c r="F16" s="19">
        <f>+REGIONVI!F11</f>
        <v>0</v>
      </c>
      <c r="G16" s="19">
        <f>+REGIONVI!G11</f>
        <v>0</v>
      </c>
      <c r="H16" s="19">
        <f>+REGIONVI!H11</f>
        <v>0</v>
      </c>
      <c r="I16" s="16">
        <f t="shared" si="0"/>
        <v>9</v>
      </c>
      <c r="K16" s="15" t="s">
        <v>24</v>
      </c>
      <c r="L16" s="42">
        <f t="shared" si="1"/>
        <v>0.22222222222222221</v>
      </c>
      <c r="M16" s="42">
        <f t="shared" si="2"/>
        <v>0.44444444444444442</v>
      </c>
      <c r="N16" s="42">
        <f t="shared" si="3"/>
        <v>0.33333333333333331</v>
      </c>
      <c r="O16" s="42">
        <f t="shared" si="4"/>
        <v>0</v>
      </c>
      <c r="P16" s="42">
        <f t="shared" si="5"/>
        <v>0</v>
      </c>
      <c r="Q16" s="42">
        <f t="shared" si="6"/>
        <v>0</v>
      </c>
      <c r="R16" s="40">
        <f t="shared" si="7"/>
        <v>1</v>
      </c>
      <c r="U16" s="8"/>
    </row>
    <row r="17" spans="2:18" ht="28.5" x14ac:dyDescent="0.25">
      <c r="B17" s="15" t="s">
        <v>25</v>
      </c>
      <c r="C17" s="19">
        <f>+REGIONVII!C13</f>
        <v>8</v>
      </c>
      <c r="D17" s="19">
        <f>+REGIONVII!D13</f>
        <v>1</v>
      </c>
      <c r="E17" s="19">
        <f>+REGIONVII!E13</f>
        <v>4</v>
      </c>
      <c r="F17" s="19">
        <f>+REGIONVII!F13</f>
        <v>0</v>
      </c>
      <c r="G17" s="19">
        <f>+REGIONVII!G13</f>
        <v>1</v>
      </c>
      <c r="H17" s="19">
        <f>+REGIONVII!H13</f>
        <v>0</v>
      </c>
      <c r="I17" s="16">
        <f t="shared" si="0"/>
        <v>14</v>
      </c>
      <c r="K17" s="15" t="s">
        <v>25</v>
      </c>
      <c r="L17" s="42">
        <f t="shared" si="1"/>
        <v>0.5714285714285714</v>
      </c>
      <c r="M17" s="42">
        <f t="shared" si="2"/>
        <v>7.1428571428571425E-2</v>
      </c>
      <c r="N17" s="42">
        <f t="shared" si="3"/>
        <v>0.2857142857142857</v>
      </c>
      <c r="O17" s="42">
        <f t="shared" si="4"/>
        <v>0</v>
      </c>
      <c r="P17" s="42">
        <f t="shared" si="5"/>
        <v>7.1428571428571425E-2</v>
      </c>
      <c r="Q17" s="42">
        <f t="shared" si="6"/>
        <v>0</v>
      </c>
      <c r="R17" s="40">
        <f t="shared" si="7"/>
        <v>0.99999999999999989</v>
      </c>
    </row>
    <row r="18" spans="2:18" ht="28.5" x14ac:dyDescent="0.25">
      <c r="B18" s="21" t="s">
        <v>11</v>
      </c>
      <c r="C18" s="19">
        <f>+REGIONVIII!C13</f>
        <v>5</v>
      </c>
      <c r="D18" s="19">
        <f>+REGIONVIII!D13</f>
        <v>2</v>
      </c>
      <c r="E18" s="36">
        <f>+REGIONVIII!E13</f>
        <v>6</v>
      </c>
      <c r="F18" s="19">
        <f>+REGIONVIII!F13</f>
        <v>0</v>
      </c>
      <c r="G18" s="19">
        <f>+REGIONVIII!G13</f>
        <v>0</v>
      </c>
      <c r="H18" s="19">
        <f>+REGIONVIII!H13</f>
        <v>0</v>
      </c>
      <c r="I18" s="16">
        <f t="shared" si="0"/>
        <v>13</v>
      </c>
      <c r="K18" s="15" t="s">
        <v>11</v>
      </c>
      <c r="L18" s="42">
        <f t="shared" si="1"/>
        <v>0.38461538461538464</v>
      </c>
      <c r="M18" s="42">
        <f t="shared" si="2"/>
        <v>0.15384615384615385</v>
      </c>
      <c r="N18" s="42">
        <f t="shared" si="3"/>
        <v>0.46153846153846156</v>
      </c>
      <c r="O18" s="42">
        <f t="shared" si="4"/>
        <v>0</v>
      </c>
      <c r="P18" s="42">
        <f t="shared" si="5"/>
        <v>0</v>
      </c>
      <c r="Q18" s="42">
        <f t="shared" si="6"/>
        <v>0</v>
      </c>
      <c r="R18" s="40">
        <f t="shared" si="7"/>
        <v>1</v>
      </c>
    </row>
    <row r="19" spans="2:18" ht="28.5" x14ac:dyDescent="0.25">
      <c r="B19" s="76" t="s">
        <v>26</v>
      </c>
      <c r="C19" s="77">
        <f t="shared" ref="C19:I19" si="8">SUM(C10:C18)</f>
        <v>43</v>
      </c>
      <c r="D19" s="77">
        <f t="shared" si="8"/>
        <v>36</v>
      </c>
      <c r="E19" s="77">
        <f t="shared" si="8"/>
        <v>41</v>
      </c>
      <c r="F19" s="77">
        <f t="shared" si="8"/>
        <v>4</v>
      </c>
      <c r="G19" s="77">
        <f t="shared" si="8"/>
        <v>1</v>
      </c>
      <c r="H19" s="77">
        <f t="shared" si="8"/>
        <v>2</v>
      </c>
      <c r="I19" s="77">
        <f t="shared" si="8"/>
        <v>127</v>
      </c>
      <c r="K19" s="76" t="s">
        <v>26</v>
      </c>
      <c r="L19" s="78">
        <f>+C19/I19</f>
        <v>0.33858267716535434</v>
      </c>
      <c r="M19" s="78">
        <f>+D19/I19</f>
        <v>0.28346456692913385</v>
      </c>
      <c r="N19" s="78">
        <f>+E19/I19</f>
        <v>0.32283464566929132</v>
      </c>
      <c r="O19" s="78">
        <f t="shared" ref="O19" si="9">+F19/I19</f>
        <v>3.1496062992125984E-2</v>
      </c>
      <c r="P19" s="79">
        <f>+G19/I19</f>
        <v>7.874015748031496E-3</v>
      </c>
      <c r="Q19" s="79">
        <f>+H19/I19</f>
        <v>1.5748031496062992E-2</v>
      </c>
      <c r="R19" s="79">
        <f>SUM(L19:Q19)</f>
        <v>1</v>
      </c>
    </row>
    <row r="20" spans="2:18" ht="15" customHeight="1" x14ac:dyDescent="0.25">
      <c r="B20" s="192" t="s">
        <v>52</v>
      </c>
      <c r="C20" s="193"/>
      <c r="D20" s="193"/>
      <c r="E20" s="193"/>
      <c r="F20" s="193"/>
      <c r="G20" s="193"/>
      <c r="H20" s="193"/>
      <c r="I20" s="194"/>
      <c r="K20" s="192" t="s">
        <v>52</v>
      </c>
      <c r="L20" s="193"/>
      <c r="M20" s="193"/>
      <c r="N20" s="193"/>
      <c r="O20" s="193"/>
      <c r="P20" s="193"/>
      <c r="Q20" s="193"/>
      <c r="R20" s="194"/>
    </row>
    <row r="21" spans="2:18" ht="15.75" customHeight="1" x14ac:dyDescent="0.25">
      <c r="B21" s="72" t="s">
        <v>76</v>
      </c>
      <c r="C21" s="73" t="s">
        <v>36</v>
      </c>
      <c r="D21" s="73" t="s">
        <v>13</v>
      </c>
      <c r="E21" s="73" t="s">
        <v>14</v>
      </c>
      <c r="F21" s="73" t="s">
        <v>15</v>
      </c>
      <c r="G21" s="73" t="s">
        <v>16</v>
      </c>
      <c r="H21" s="73" t="s">
        <v>17</v>
      </c>
      <c r="I21" s="73" t="s">
        <v>20</v>
      </c>
      <c r="K21" s="72" t="s">
        <v>76</v>
      </c>
      <c r="L21" s="73" t="s">
        <v>36</v>
      </c>
      <c r="M21" s="73" t="s">
        <v>13</v>
      </c>
      <c r="N21" s="73" t="s">
        <v>14</v>
      </c>
      <c r="O21" s="73" t="s">
        <v>15</v>
      </c>
      <c r="P21" s="73" t="s">
        <v>16</v>
      </c>
      <c r="Q21" s="73" t="s">
        <v>17</v>
      </c>
      <c r="R21" s="73" t="s">
        <v>20</v>
      </c>
    </row>
    <row r="22" spans="2:18" ht="15" customHeight="1" x14ac:dyDescent="0.25">
      <c r="B22" s="15" t="s">
        <v>22</v>
      </c>
      <c r="C22" s="19">
        <f>+'REGION O'!C12</f>
        <v>8</v>
      </c>
      <c r="D22" s="19">
        <f>+'REGION O'!D12</f>
        <v>12</v>
      </c>
      <c r="E22" s="19">
        <f>+'REGION O'!E12</f>
        <v>6</v>
      </c>
      <c r="F22" s="19">
        <f>+'REGION O'!F12</f>
        <v>0</v>
      </c>
      <c r="G22" s="19">
        <f>+'REGION O'!G12</f>
        <v>0</v>
      </c>
      <c r="H22" s="19">
        <f>+'REGION O'!H12</f>
        <v>0</v>
      </c>
      <c r="I22" s="16">
        <f t="shared" ref="I22:I30" si="10">SUM(C22:H22)</f>
        <v>26</v>
      </c>
      <c r="K22" s="15" t="s">
        <v>22</v>
      </c>
      <c r="L22" s="42">
        <f>+C22/I22</f>
        <v>0.30769230769230771</v>
      </c>
      <c r="M22" s="42">
        <f>+D22/I22</f>
        <v>0.46153846153846156</v>
      </c>
      <c r="N22" s="42">
        <f>+E22/I22</f>
        <v>0.23076923076923078</v>
      </c>
      <c r="O22" s="42">
        <f>+F22/I22</f>
        <v>0</v>
      </c>
      <c r="P22" s="42">
        <f>+G22/I22</f>
        <v>0</v>
      </c>
      <c r="Q22" s="42">
        <f>+H22/I22</f>
        <v>0</v>
      </c>
      <c r="R22" s="40">
        <f>SUM(L22:Q22)</f>
        <v>1</v>
      </c>
    </row>
    <row r="23" spans="2:18" ht="15" customHeight="1" x14ac:dyDescent="0.25">
      <c r="B23" s="15" t="s">
        <v>4</v>
      </c>
      <c r="C23" s="19">
        <f>+'REGION I'!C14</f>
        <v>5</v>
      </c>
      <c r="D23" s="19">
        <f>+'REGION I'!D14</f>
        <v>2</v>
      </c>
      <c r="E23" s="19">
        <f>+'REGION I'!E14</f>
        <v>1</v>
      </c>
      <c r="F23" s="19">
        <f>+'REGION I'!F14</f>
        <v>0</v>
      </c>
      <c r="G23" s="19">
        <f>+'REGION I'!G14</f>
        <v>0</v>
      </c>
      <c r="H23" s="19">
        <f>+'REGION I'!H14</f>
        <v>0</v>
      </c>
      <c r="I23" s="16">
        <f t="shared" si="10"/>
        <v>8</v>
      </c>
      <c r="K23" s="15" t="s">
        <v>4</v>
      </c>
      <c r="L23" s="42">
        <f t="shared" ref="L23:L30" si="11">+C23/I23</f>
        <v>0.625</v>
      </c>
      <c r="M23" s="42">
        <f t="shared" ref="M23:M30" si="12">+D23/I23</f>
        <v>0.25</v>
      </c>
      <c r="N23" s="42">
        <f t="shared" ref="N23:N30" si="13">+E23/I23</f>
        <v>0.125</v>
      </c>
      <c r="O23" s="42">
        <f t="shared" ref="O23:O31" si="14">+F23/I23</f>
        <v>0</v>
      </c>
      <c r="P23" s="42">
        <f t="shared" ref="P23:P30" si="15">+G23/I23</f>
        <v>0</v>
      </c>
      <c r="Q23" s="42">
        <f t="shared" ref="Q23:Q30" si="16">+H23/I23</f>
        <v>0</v>
      </c>
      <c r="R23" s="40">
        <f t="shared" ref="R23:R30" si="17">SUM(L23:Q23)</f>
        <v>1</v>
      </c>
    </row>
    <row r="24" spans="2:18" ht="15" customHeight="1" x14ac:dyDescent="0.25">
      <c r="B24" s="15" t="s">
        <v>5</v>
      </c>
      <c r="C24" s="19">
        <f>+'REGION II'!C14</f>
        <v>8</v>
      </c>
      <c r="D24" s="19">
        <f>+'REGION II'!D14</f>
        <v>9</v>
      </c>
      <c r="E24" s="19">
        <f>+'REGION II'!E14</f>
        <v>5</v>
      </c>
      <c r="F24" s="19">
        <f>+'REGION II'!F14</f>
        <v>0</v>
      </c>
      <c r="G24" s="19">
        <f>+'REGION II'!G14</f>
        <v>0</v>
      </c>
      <c r="H24" s="19">
        <f>+'REGION II'!H14</f>
        <v>0</v>
      </c>
      <c r="I24" s="16">
        <f t="shared" si="10"/>
        <v>22</v>
      </c>
      <c r="K24" s="15" t="s">
        <v>5</v>
      </c>
      <c r="L24" s="42">
        <f t="shared" si="11"/>
        <v>0.36363636363636365</v>
      </c>
      <c r="M24" s="42">
        <f t="shared" si="12"/>
        <v>0.40909090909090912</v>
      </c>
      <c r="N24" s="42">
        <f t="shared" si="13"/>
        <v>0.22727272727272727</v>
      </c>
      <c r="O24" s="42">
        <f t="shared" si="14"/>
        <v>0</v>
      </c>
      <c r="P24" s="42">
        <f t="shared" si="15"/>
        <v>0</v>
      </c>
      <c r="Q24" s="42">
        <f t="shared" si="16"/>
        <v>0</v>
      </c>
      <c r="R24" s="40">
        <f t="shared" si="17"/>
        <v>1</v>
      </c>
    </row>
    <row r="25" spans="2:18" ht="15" customHeight="1" x14ac:dyDescent="0.25">
      <c r="B25" s="15" t="s">
        <v>6</v>
      </c>
      <c r="C25" s="19">
        <f>+REGIONIII!C12</f>
        <v>6</v>
      </c>
      <c r="D25" s="19">
        <f>+REGIONIII!D12</f>
        <v>7</v>
      </c>
      <c r="E25" s="19">
        <f>+REGIONIII!E12</f>
        <v>5</v>
      </c>
      <c r="F25" s="19">
        <f>+REGIONIII!F12</f>
        <v>0</v>
      </c>
      <c r="G25" s="19">
        <f>+REGIONIII!G12</f>
        <v>0</v>
      </c>
      <c r="H25" s="19">
        <f>+REGIONIII!H12</f>
        <v>1</v>
      </c>
      <c r="I25" s="16">
        <f t="shared" si="10"/>
        <v>19</v>
      </c>
      <c r="K25" s="15" t="s">
        <v>6</v>
      </c>
      <c r="L25" s="42">
        <f t="shared" si="11"/>
        <v>0.31578947368421051</v>
      </c>
      <c r="M25" s="42">
        <f t="shared" si="12"/>
        <v>0.36842105263157893</v>
      </c>
      <c r="N25" s="42">
        <f t="shared" si="13"/>
        <v>0.26315789473684209</v>
      </c>
      <c r="O25" s="42">
        <f t="shared" si="14"/>
        <v>0</v>
      </c>
      <c r="P25" s="42">
        <f t="shared" si="15"/>
        <v>0</v>
      </c>
      <c r="Q25" s="42">
        <f t="shared" si="16"/>
        <v>5.2631578947368418E-2</v>
      </c>
      <c r="R25" s="40">
        <f t="shared" si="17"/>
        <v>0.99999999999999978</v>
      </c>
    </row>
    <row r="26" spans="2:18" ht="15" customHeight="1" x14ac:dyDescent="0.25">
      <c r="B26" s="15" t="s">
        <v>7</v>
      </c>
      <c r="C26" s="19">
        <f>+REGIONIV!C13</f>
        <v>4</v>
      </c>
      <c r="D26" s="19">
        <f>+REGIONIV!D13</f>
        <v>2</v>
      </c>
      <c r="E26" s="19">
        <f>+REGIONIV!E13</f>
        <v>2</v>
      </c>
      <c r="F26" s="19">
        <f>+REGIONIV!F13</f>
        <v>0</v>
      </c>
      <c r="G26" s="19">
        <f>+REGIONIV!G13</f>
        <v>0</v>
      </c>
      <c r="H26" s="19">
        <f>+REGIONIV!H13</f>
        <v>0</v>
      </c>
      <c r="I26" s="16">
        <f t="shared" si="10"/>
        <v>8</v>
      </c>
      <c r="K26" s="15" t="s">
        <v>7</v>
      </c>
      <c r="L26" s="42">
        <f t="shared" si="11"/>
        <v>0.5</v>
      </c>
      <c r="M26" s="42">
        <f t="shared" si="12"/>
        <v>0.25</v>
      </c>
      <c r="N26" s="42">
        <f t="shared" si="13"/>
        <v>0.25</v>
      </c>
      <c r="O26" s="42">
        <f t="shared" si="14"/>
        <v>0</v>
      </c>
      <c r="P26" s="42">
        <f t="shared" si="15"/>
        <v>0</v>
      </c>
      <c r="Q26" s="42">
        <f t="shared" si="16"/>
        <v>0</v>
      </c>
      <c r="R26" s="40">
        <f t="shared" si="17"/>
        <v>1</v>
      </c>
    </row>
    <row r="27" spans="2:18" ht="15" customHeight="1" x14ac:dyDescent="0.25">
      <c r="B27" s="15" t="s">
        <v>23</v>
      </c>
      <c r="C27" s="19">
        <f>+REGIONV!C13</f>
        <v>3</v>
      </c>
      <c r="D27" s="19">
        <f>+REGIONV!D13</f>
        <v>4</v>
      </c>
      <c r="E27" s="19">
        <f>+REGIONV!E13</f>
        <v>0</v>
      </c>
      <c r="F27" s="19">
        <f>+REGIONV!F13</f>
        <v>1</v>
      </c>
      <c r="G27" s="19">
        <f>+REGIONV!G13</f>
        <v>0</v>
      </c>
      <c r="H27" s="19">
        <f>+REGIONV!H13</f>
        <v>0</v>
      </c>
      <c r="I27" s="16">
        <f t="shared" si="10"/>
        <v>8</v>
      </c>
      <c r="K27" s="15" t="s">
        <v>23</v>
      </c>
      <c r="L27" s="42">
        <f t="shared" si="11"/>
        <v>0.375</v>
      </c>
      <c r="M27" s="42">
        <f t="shared" si="12"/>
        <v>0.5</v>
      </c>
      <c r="N27" s="42">
        <f t="shared" si="13"/>
        <v>0</v>
      </c>
      <c r="O27" s="42">
        <f t="shared" si="14"/>
        <v>0.125</v>
      </c>
      <c r="P27" s="42">
        <f t="shared" si="15"/>
        <v>0</v>
      </c>
      <c r="Q27" s="42">
        <f t="shared" si="16"/>
        <v>0</v>
      </c>
      <c r="R27" s="40">
        <f t="shared" si="17"/>
        <v>1</v>
      </c>
    </row>
    <row r="28" spans="2:18" ht="15" customHeight="1" x14ac:dyDescent="0.25">
      <c r="B28" s="15" t="s">
        <v>24</v>
      </c>
      <c r="C28" s="19">
        <f>+REGIONVI!C12</f>
        <v>3</v>
      </c>
      <c r="D28" s="19">
        <f>+REGIONVI!D12</f>
        <v>5</v>
      </c>
      <c r="E28" s="19">
        <f>+REGIONVI!E12</f>
        <v>1</v>
      </c>
      <c r="F28" s="19">
        <f>+REGIONVI!F12</f>
        <v>0</v>
      </c>
      <c r="G28" s="19">
        <f>+REGIONVI!G12</f>
        <v>0</v>
      </c>
      <c r="H28" s="19">
        <f>+REGIONVI!H12</f>
        <v>0</v>
      </c>
      <c r="I28" s="16">
        <f t="shared" si="10"/>
        <v>9</v>
      </c>
      <c r="K28" s="15" t="s">
        <v>24</v>
      </c>
      <c r="L28" s="42">
        <f t="shared" si="11"/>
        <v>0.33333333333333331</v>
      </c>
      <c r="M28" s="42">
        <f t="shared" si="12"/>
        <v>0.55555555555555558</v>
      </c>
      <c r="N28" s="42">
        <f t="shared" si="13"/>
        <v>0.1111111111111111</v>
      </c>
      <c r="O28" s="42">
        <f t="shared" si="14"/>
        <v>0</v>
      </c>
      <c r="P28" s="42">
        <f t="shared" si="15"/>
        <v>0</v>
      </c>
      <c r="Q28" s="42">
        <f t="shared" si="16"/>
        <v>0</v>
      </c>
      <c r="R28" s="40">
        <f t="shared" si="17"/>
        <v>1</v>
      </c>
    </row>
    <row r="29" spans="2:18" ht="24" customHeight="1" x14ac:dyDescent="0.25">
      <c r="B29" s="15" t="s">
        <v>25</v>
      </c>
      <c r="C29" s="19">
        <f>+REGIONVII!C14</f>
        <v>7</v>
      </c>
      <c r="D29" s="19">
        <f>+REGIONVII!D14</f>
        <v>4</v>
      </c>
      <c r="E29" s="19">
        <f>+REGIONVII!E14</f>
        <v>2</v>
      </c>
      <c r="F29" s="19">
        <f>+REGIONVII!F14</f>
        <v>1</v>
      </c>
      <c r="G29" s="19">
        <f>+REGIONVII!G14</f>
        <v>0</v>
      </c>
      <c r="H29" s="19">
        <f>+REGIONVII!H14</f>
        <v>0</v>
      </c>
      <c r="I29" s="16">
        <f t="shared" si="10"/>
        <v>14</v>
      </c>
      <c r="K29" s="15" t="s">
        <v>25</v>
      </c>
      <c r="L29" s="42">
        <f t="shared" si="11"/>
        <v>0.5</v>
      </c>
      <c r="M29" s="42">
        <f t="shared" si="12"/>
        <v>0.2857142857142857</v>
      </c>
      <c r="N29" s="42">
        <f t="shared" si="13"/>
        <v>0.14285714285714285</v>
      </c>
      <c r="O29" s="42">
        <f t="shared" si="14"/>
        <v>7.1428571428571425E-2</v>
      </c>
      <c r="P29" s="42">
        <f t="shared" si="15"/>
        <v>0</v>
      </c>
      <c r="Q29" s="42">
        <f t="shared" si="16"/>
        <v>0</v>
      </c>
      <c r="R29" s="40">
        <f t="shared" si="17"/>
        <v>1</v>
      </c>
    </row>
    <row r="30" spans="2:18" ht="28.5" x14ac:dyDescent="0.25">
      <c r="B30" s="15" t="s">
        <v>11</v>
      </c>
      <c r="C30" s="19">
        <f>+REGIONVIII!C14</f>
        <v>6</v>
      </c>
      <c r="D30" s="19">
        <f>+REGIONVIII!D14</f>
        <v>5</v>
      </c>
      <c r="E30" s="19">
        <f>+REGIONVIII!E14</f>
        <v>2</v>
      </c>
      <c r="F30" s="19">
        <f>+REGIONVIII!F14</f>
        <v>0</v>
      </c>
      <c r="G30" s="19">
        <f>+REGIONVIII!G14</f>
        <v>0</v>
      </c>
      <c r="H30" s="19">
        <f>+REGIONVIII!H14</f>
        <v>0</v>
      </c>
      <c r="I30" s="16">
        <f t="shared" si="10"/>
        <v>13</v>
      </c>
      <c r="K30" s="15" t="s">
        <v>11</v>
      </c>
      <c r="L30" s="42">
        <f t="shared" si="11"/>
        <v>0.46153846153846156</v>
      </c>
      <c r="M30" s="42">
        <f t="shared" si="12"/>
        <v>0.38461538461538464</v>
      </c>
      <c r="N30" s="42">
        <f t="shared" si="13"/>
        <v>0.15384615384615385</v>
      </c>
      <c r="O30" s="42">
        <f t="shared" si="14"/>
        <v>0</v>
      </c>
      <c r="P30" s="42">
        <f t="shared" si="15"/>
        <v>0</v>
      </c>
      <c r="Q30" s="42">
        <f t="shared" si="16"/>
        <v>0</v>
      </c>
      <c r="R30" s="40">
        <f t="shared" si="17"/>
        <v>1</v>
      </c>
    </row>
    <row r="31" spans="2:18" ht="28.5" x14ac:dyDescent="0.25">
      <c r="B31" s="76" t="s">
        <v>26</v>
      </c>
      <c r="C31" s="80">
        <f t="shared" ref="C31:H31" si="18">SUM(C22:C30)</f>
        <v>50</v>
      </c>
      <c r="D31" s="80">
        <f t="shared" si="18"/>
        <v>50</v>
      </c>
      <c r="E31" s="80">
        <f t="shared" si="18"/>
        <v>24</v>
      </c>
      <c r="F31" s="80">
        <f t="shared" si="18"/>
        <v>2</v>
      </c>
      <c r="G31" s="80">
        <f t="shared" si="18"/>
        <v>0</v>
      </c>
      <c r="H31" s="80">
        <f t="shared" si="18"/>
        <v>1</v>
      </c>
      <c r="I31" s="77">
        <f>SUM(C31:H31)</f>
        <v>127</v>
      </c>
      <c r="K31" s="76" t="s">
        <v>26</v>
      </c>
      <c r="L31" s="78">
        <f>+C31/I31</f>
        <v>0.39370078740157483</v>
      </c>
      <c r="M31" s="78">
        <f>+D31/I31</f>
        <v>0.39370078740157483</v>
      </c>
      <c r="N31" s="78">
        <f>+E31/I31</f>
        <v>0.1889763779527559</v>
      </c>
      <c r="O31" s="78">
        <f t="shared" si="14"/>
        <v>1.5748031496062992E-2</v>
      </c>
      <c r="P31" s="78">
        <f>+G31/I31</f>
        <v>0</v>
      </c>
      <c r="Q31" s="78">
        <f>+H31/I31</f>
        <v>7.874015748031496E-3</v>
      </c>
      <c r="R31" s="79">
        <f>SUM(L31:Q31)</f>
        <v>1</v>
      </c>
    </row>
    <row r="32" spans="2:18" ht="15.75" x14ac:dyDescent="0.25">
      <c r="B32" s="200" t="s">
        <v>70</v>
      </c>
      <c r="C32" s="200"/>
      <c r="D32" s="200"/>
      <c r="E32" s="200"/>
      <c r="F32" s="200"/>
      <c r="G32" s="200"/>
      <c r="H32" s="200"/>
      <c r="I32" s="200"/>
      <c r="K32" s="200" t="s">
        <v>70</v>
      </c>
      <c r="L32" s="200"/>
      <c r="M32" s="200"/>
      <c r="N32" s="200"/>
      <c r="O32" s="200"/>
      <c r="P32" s="200"/>
      <c r="Q32" s="200"/>
      <c r="R32" s="200"/>
    </row>
    <row r="33" spans="2:18" x14ac:dyDescent="0.25">
      <c r="B33" s="198" t="s">
        <v>53</v>
      </c>
      <c r="C33" s="198"/>
      <c r="D33" s="198"/>
      <c r="E33" s="198"/>
      <c r="F33" s="198"/>
      <c r="G33" s="198"/>
      <c r="H33" s="198"/>
      <c r="I33" s="198"/>
      <c r="K33" s="198" t="s">
        <v>53</v>
      </c>
      <c r="L33" s="198"/>
      <c r="M33" s="198"/>
      <c r="N33" s="198"/>
      <c r="O33" s="198"/>
      <c r="P33" s="198"/>
      <c r="Q33" s="198"/>
      <c r="R33" s="198"/>
    </row>
    <row r="34" spans="2:18" ht="15.75" x14ac:dyDescent="0.25">
      <c r="B34" s="72" t="s">
        <v>76</v>
      </c>
      <c r="C34" s="73" t="s">
        <v>36</v>
      </c>
      <c r="D34" s="73" t="s">
        <v>13</v>
      </c>
      <c r="E34" s="73" t="s">
        <v>14</v>
      </c>
      <c r="F34" s="73" t="s">
        <v>15</v>
      </c>
      <c r="G34" s="73" t="s">
        <v>16</v>
      </c>
      <c r="H34" s="73" t="s">
        <v>17</v>
      </c>
      <c r="I34" s="73" t="s">
        <v>20</v>
      </c>
      <c r="K34" s="72" t="s">
        <v>76</v>
      </c>
      <c r="L34" s="73" t="s">
        <v>36</v>
      </c>
      <c r="M34" s="73" t="s">
        <v>13</v>
      </c>
      <c r="N34" s="73" t="s">
        <v>14</v>
      </c>
      <c r="O34" s="73" t="s">
        <v>15</v>
      </c>
      <c r="P34" s="73" t="s">
        <v>16</v>
      </c>
      <c r="Q34" s="73" t="s">
        <v>17</v>
      </c>
      <c r="R34" s="73" t="s">
        <v>20</v>
      </c>
    </row>
    <row r="35" spans="2:18" ht="15" customHeight="1" x14ac:dyDescent="0.25">
      <c r="B35" s="15" t="s">
        <v>22</v>
      </c>
      <c r="C35" s="19">
        <f>+'REGION O'!C14</f>
        <v>3</v>
      </c>
      <c r="D35" s="19">
        <f>+'REGION O'!D14</f>
        <v>4</v>
      </c>
      <c r="E35" s="19">
        <f>+'REGION O'!E14</f>
        <v>8</v>
      </c>
      <c r="F35" s="19">
        <f>+'REGION O'!F14</f>
        <v>7</v>
      </c>
      <c r="G35" s="19">
        <f>+'REGION O'!G14</f>
        <v>2</v>
      </c>
      <c r="H35" s="19">
        <f>+'REGION O'!H14</f>
        <v>0</v>
      </c>
      <c r="I35" s="13">
        <f t="shared" ref="I35:I43" si="19">SUM(C35:H35)</f>
        <v>24</v>
      </c>
      <c r="K35" s="15" t="s">
        <v>22</v>
      </c>
      <c r="L35" s="42">
        <f>+C35/I35</f>
        <v>0.125</v>
      </c>
      <c r="M35" s="42">
        <f>+D35/I35</f>
        <v>0.16666666666666666</v>
      </c>
      <c r="N35" s="42">
        <f>+E35/I35</f>
        <v>0.33333333333333331</v>
      </c>
      <c r="O35" s="42">
        <f>+F35/I35</f>
        <v>0.29166666666666669</v>
      </c>
      <c r="P35" s="42">
        <f>+G35/I35</f>
        <v>8.3333333333333329E-2</v>
      </c>
      <c r="Q35" s="42">
        <f>+H35/I35</f>
        <v>0</v>
      </c>
      <c r="R35" s="17">
        <f>SUM(L35:Q35)</f>
        <v>1</v>
      </c>
    </row>
    <row r="36" spans="2:18" ht="15" customHeight="1" x14ac:dyDescent="0.25">
      <c r="B36" s="15" t="s">
        <v>4</v>
      </c>
      <c r="C36" s="19">
        <f>+'REGION I'!C16</f>
        <v>1</v>
      </c>
      <c r="D36" s="19">
        <f>+'REGION I'!D16</f>
        <v>1</v>
      </c>
      <c r="E36" s="19">
        <f>+'REGION I'!E16</f>
        <v>4</v>
      </c>
      <c r="F36" s="19">
        <f>+'REGION I'!F16</f>
        <v>2</v>
      </c>
      <c r="G36" s="19">
        <f>+'REGION I'!G16</f>
        <v>0</v>
      </c>
      <c r="H36" s="19">
        <f>+'REGION I'!H16</f>
        <v>0</v>
      </c>
      <c r="I36" s="13">
        <f t="shared" si="19"/>
        <v>8</v>
      </c>
      <c r="K36" s="15" t="s">
        <v>4</v>
      </c>
      <c r="L36" s="42">
        <f t="shared" ref="L36:L44" si="20">+C36/I36</f>
        <v>0.125</v>
      </c>
      <c r="M36" s="42">
        <f t="shared" ref="M36:M44" si="21">+D36/I36</f>
        <v>0.125</v>
      </c>
      <c r="N36" s="42">
        <f t="shared" ref="N36:N44" si="22">+E36/I36</f>
        <v>0.5</v>
      </c>
      <c r="O36" s="42">
        <f t="shared" ref="O36:O44" si="23">+F36/I36</f>
        <v>0.25</v>
      </c>
      <c r="P36" s="42">
        <f t="shared" ref="P36:P43" si="24">+G36/I36</f>
        <v>0</v>
      </c>
      <c r="Q36" s="42">
        <f t="shared" ref="Q36:Q43" si="25">+H36/I36</f>
        <v>0</v>
      </c>
      <c r="R36" s="17">
        <f t="shared" ref="R36:R44" si="26">SUM(L36:Q36)</f>
        <v>1</v>
      </c>
    </row>
    <row r="37" spans="2:18" ht="15" customHeight="1" x14ac:dyDescent="0.25">
      <c r="B37" s="15" t="s">
        <v>5</v>
      </c>
      <c r="C37" s="19">
        <f>+'REGION II'!C16</f>
        <v>1</v>
      </c>
      <c r="D37" s="19">
        <f>+'REGION II'!D16</f>
        <v>8</v>
      </c>
      <c r="E37" s="19">
        <f>+'REGION II'!E16</f>
        <v>6</v>
      </c>
      <c r="F37" s="19">
        <f>+'REGION II'!F16</f>
        <v>6</v>
      </c>
      <c r="G37" s="19">
        <f>+'REGION II'!G16</f>
        <v>1</v>
      </c>
      <c r="H37" s="19">
        <f>+'REGION II'!H16</f>
        <v>0</v>
      </c>
      <c r="I37" s="13">
        <f t="shared" si="19"/>
        <v>22</v>
      </c>
      <c r="K37" s="15" t="s">
        <v>5</v>
      </c>
      <c r="L37" s="42">
        <f t="shared" si="20"/>
        <v>4.5454545454545456E-2</v>
      </c>
      <c r="M37" s="42">
        <f t="shared" si="21"/>
        <v>0.36363636363636365</v>
      </c>
      <c r="N37" s="42">
        <f t="shared" si="22"/>
        <v>0.27272727272727271</v>
      </c>
      <c r="O37" s="42">
        <f t="shared" si="23"/>
        <v>0.27272727272727271</v>
      </c>
      <c r="P37" s="42">
        <f t="shared" si="24"/>
        <v>4.5454545454545456E-2</v>
      </c>
      <c r="Q37" s="42">
        <f t="shared" si="25"/>
        <v>0</v>
      </c>
      <c r="R37" s="17">
        <f t="shared" si="26"/>
        <v>1</v>
      </c>
    </row>
    <row r="38" spans="2:18" ht="23.25" customHeight="1" x14ac:dyDescent="0.25">
      <c r="B38" s="15" t="s">
        <v>6</v>
      </c>
      <c r="C38" s="19">
        <f>+REGIONIII!C14</f>
        <v>3</v>
      </c>
      <c r="D38" s="19">
        <f>+REGIONIII!D14</f>
        <v>5</v>
      </c>
      <c r="E38" s="19">
        <f>+REGIONIII!E14</f>
        <v>6</v>
      </c>
      <c r="F38" s="19">
        <f>+REGIONIII!F14</f>
        <v>4</v>
      </c>
      <c r="G38" s="19">
        <f>+REGIONIII!G14</f>
        <v>0</v>
      </c>
      <c r="H38" s="19">
        <f>+REGIONIII!H14</f>
        <v>2</v>
      </c>
      <c r="I38" s="13">
        <f t="shared" si="19"/>
        <v>20</v>
      </c>
      <c r="K38" s="15" t="s">
        <v>6</v>
      </c>
      <c r="L38" s="42">
        <f t="shared" si="20"/>
        <v>0.15</v>
      </c>
      <c r="M38" s="42">
        <f t="shared" si="21"/>
        <v>0.25</v>
      </c>
      <c r="N38" s="42">
        <f t="shared" si="22"/>
        <v>0.3</v>
      </c>
      <c r="O38" s="42">
        <f t="shared" si="23"/>
        <v>0.2</v>
      </c>
      <c r="P38" s="42">
        <f t="shared" si="24"/>
        <v>0</v>
      </c>
      <c r="Q38" s="42">
        <f t="shared" si="25"/>
        <v>0.1</v>
      </c>
      <c r="R38" s="17">
        <f t="shared" si="26"/>
        <v>0.99999999999999989</v>
      </c>
    </row>
    <row r="39" spans="2:18" ht="15" customHeight="1" x14ac:dyDescent="0.25">
      <c r="B39" s="21" t="s">
        <v>7</v>
      </c>
      <c r="C39" s="19">
        <f>+REGIONIV!C15</f>
        <v>1</v>
      </c>
      <c r="D39" s="36">
        <f>+REGIONIV!D15</f>
        <v>1</v>
      </c>
      <c r="E39" s="19">
        <f>+REGIONIV!E15</f>
        <v>4</v>
      </c>
      <c r="F39" s="19">
        <f>+REGIONIV!F15</f>
        <v>1</v>
      </c>
      <c r="G39" s="19">
        <f>+REGIONIV!G15</f>
        <v>0</v>
      </c>
      <c r="H39" s="19">
        <f>+REGIONIV!H15</f>
        <v>1</v>
      </c>
      <c r="I39" s="13">
        <f t="shared" si="19"/>
        <v>8</v>
      </c>
      <c r="K39" s="15" t="s">
        <v>7</v>
      </c>
      <c r="L39" s="42">
        <f t="shared" si="20"/>
        <v>0.125</v>
      </c>
      <c r="M39" s="42">
        <f t="shared" si="21"/>
        <v>0.125</v>
      </c>
      <c r="N39" s="42">
        <f t="shared" si="22"/>
        <v>0.5</v>
      </c>
      <c r="O39" s="42">
        <f t="shared" si="23"/>
        <v>0.125</v>
      </c>
      <c r="P39" s="42">
        <f t="shared" si="24"/>
        <v>0</v>
      </c>
      <c r="Q39" s="42">
        <f t="shared" si="25"/>
        <v>0.125</v>
      </c>
      <c r="R39" s="17">
        <f t="shared" si="26"/>
        <v>1</v>
      </c>
    </row>
    <row r="40" spans="2:18" ht="15" customHeight="1" x14ac:dyDescent="0.25">
      <c r="B40" s="15" t="s">
        <v>23</v>
      </c>
      <c r="C40" s="19">
        <f>+REGIONV!C15</f>
        <v>1</v>
      </c>
      <c r="D40" s="19">
        <f>+REGIONV!D15</f>
        <v>2</v>
      </c>
      <c r="E40" s="19">
        <f>+REGIONV!E15</f>
        <v>4</v>
      </c>
      <c r="F40" s="19">
        <f>+REGIONV!F15</f>
        <v>1</v>
      </c>
      <c r="G40" s="19">
        <f>+REGIONV!G15</f>
        <v>0</v>
      </c>
      <c r="H40" s="19">
        <f>+REGIONV!H15</f>
        <v>0</v>
      </c>
      <c r="I40" s="13">
        <f>SUM(C40:H40)</f>
        <v>8</v>
      </c>
      <c r="K40" s="15" t="s">
        <v>23</v>
      </c>
      <c r="L40" s="42">
        <f t="shared" si="20"/>
        <v>0.125</v>
      </c>
      <c r="M40" s="42">
        <f t="shared" si="21"/>
        <v>0.25</v>
      </c>
      <c r="N40" s="42">
        <f t="shared" si="22"/>
        <v>0.5</v>
      </c>
      <c r="O40" s="42">
        <f t="shared" si="23"/>
        <v>0.125</v>
      </c>
      <c r="P40" s="42">
        <f t="shared" si="24"/>
        <v>0</v>
      </c>
      <c r="Q40" s="42">
        <f t="shared" si="25"/>
        <v>0</v>
      </c>
      <c r="R40" s="17">
        <f t="shared" si="26"/>
        <v>1</v>
      </c>
    </row>
    <row r="41" spans="2:18" ht="15" customHeight="1" x14ac:dyDescent="0.25">
      <c r="B41" s="15" t="s">
        <v>24</v>
      </c>
      <c r="C41" s="19">
        <f>+REGIONVI!C14</f>
        <v>3</v>
      </c>
      <c r="D41" s="19">
        <f>+REGIONVI!D14</f>
        <v>2</v>
      </c>
      <c r="E41" s="19">
        <f>+REGIONVI!E14</f>
        <v>3</v>
      </c>
      <c r="F41" s="19">
        <f>+REGIONVI!F14</f>
        <v>1</v>
      </c>
      <c r="G41" s="19">
        <f>+REGIONVI!G14</f>
        <v>0</v>
      </c>
      <c r="H41" s="19">
        <f>+REGIONVI!H14</f>
        <v>0</v>
      </c>
      <c r="I41" s="13">
        <f t="shared" si="19"/>
        <v>9</v>
      </c>
      <c r="K41" s="15" t="s">
        <v>24</v>
      </c>
      <c r="L41" s="42">
        <f t="shared" si="20"/>
        <v>0.33333333333333331</v>
      </c>
      <c r="M41" s="42">
        <f t="shared" si="21"/>
        <v>0.22222222222222221</v>
      </c>
      <c r="N41" s="42">
        <f t="shared" si="22"/>
        <v>0.33333333333333331</v>
      </c>
      <c r="O41" s="42">
        <f t="shared" si="23"/>
        <v>0.1111111111111111</v>
      </c>
      <c r="P41" s="42">
        <f t="shared" si="24"/>
        <v>0</v>
      </c>
      <c r="Q41" s="42">
        <f t="shared" si="25"/>
        <v>0</v>
      </c>
      <c r="R41" s="17">
        <f t="shared" si="26"/>
        <v>1</v>
      </c>
    </row>
    <row r="42" spans="2:18" ht="23.25" customHeight="1" x14ac:dyDescent="0.25">
      <c r="B42" s="15" t="s">
        <v>25</v>
      </c>
      <c r="C42" s="19">
        <f>+REGIONVII!C16</f>
        <v>1</v>
      </c>
      <c r="D42" s="19">
        <f>+REGIONVII!D16</f>
        <v>6</v>
      </c>
      <c r="E42" s="19">
        <f>+REGIONVII!E16</f>
        <v>4</v>
      </c>
      <c r="F42" s="19">
        <f>+REGIONVII!F16</f>
        <v>2</v>
      </c>
      <c r="G42" s="19">
        <f>+REGIONVII!G16</f>
        <v>1</v>
      </c>
      <c r="H42" s="19">
        <f>+REGIONVII!H16</f>
        <v>0</v>
      </c>
      <c r="I42" s="13">
        <f t="shared" si="19"/>
        <v>14</v>
      </c>
      <c r="K42" s="15" t="s">
        <v>25</v>
      </c>
      <c r="L42" s="42">
        <f t="shared" si="20"/>
        <v>7.1428571428571425E-2</v>
      </c>
      <c r="M42" s="42">
        <f t="shared" si="21"/>
        <v>0.42857142857142855</v>
      </c>
      <c r="N42" s="42">
        <f t="shared" si="22"/>
        <v>0.2857142857142857</v>
      </c>
      <c r="O42" s="42">
        <f t="shared" si="23"/>
        <v>0.14285714285714285</v>
      </c>
      <c r="P42" s="42">
        <f t="shared" si="24"/>
        <v>7.1428571428571425E-2</v>
      </c>
      <c r="Q42" s="42">
        <f t="shared" si="25"/>
        <v>0</v>
      </c>
      <c r="R42" s="17">
        <f t="shared" si="26"/>
        <v>1</v>
      </c>
    </row>
    <row r="43" spans="2:18" ht="24" customHeight="1" x14ac:dyDescent="0.25">
      <c r="B43" s="15" t="s">
        <v>11</v>
      </c>
      <c r="C43" s="19">
        <f>+REGIONVIII!C16</f>
        <v>1</v>
      </c>
      <c r="D43" s="19">
        <f>+REGIONVIII!D16</f>
        <v>4</v>
      </c>
      <c r="E43" s="19">
        <f>+REGIONVIII!E16</f>
        <v>3</v>
      </c>
      <c r="F43" s="19">
        <f>+REGIONVIII!F16</f>
        <v>5</v>
      </c>
      <c r="G43" s="19">
        <f>+REGIONVIII!G16</f>
        <v>0</v>
      </c>
      <c r="H43" s="19">
        <f>+REGIONVIII!H16</f>
        <v>0</v>
      </c>
      <c r="I43" s="13">
        <f t="shared" si="19"/>
        <v>13</v>
      </c>
      <c r="K43" s="15" t="s">
        <v>11</v>
      </c>
      <c r="L43" s="42">
        <f t="shared" si="20"/>
        <v>7.6923076923076927E-2</v>
      </c>
      <c r="M43" s="42">
        <f t="shared" si="21"/>
        <v>0.30769230769230771</v>
      </c>
      <c r="N43" s="42">
        <f t="shared" si="22"/>
        <v>0.23076923076923078</v>
      </c>
      <c r="O43" s="42">
        <f t="shared" si="23"/>
        <v>0.38461538461538464</v>
      </c>
      <c r="P43" s="42">
        <f t="shared" si="24"/>
        <v>0</v>
      </c>
      <c r="Q43" s="42">
        <f t="shared" si="25"/>
        <v>0</v>
      </c>
      <c r="R43" s="17">
        <f t="shared" si="26"/>
        <v>1</v>
      </c>
    </row>
    <row r="44" spans="2:18" ht="28.5" x14ac:dyDescent="0.25">
      <c r="B44" s="76" t="s">
        <v>26</v>
      </c>
      <c r="C44" s="77">
        <f t="shared" ref="C44:H44" si="27">SUM(C35:C43)</f>
        <v>15</v>
      </c>
      <c r="D44" s="77">
        <f t="shared" si="27"/>
        <v>33</v>
      </c>
      <c r="E44" s="77">
        <f t="shared" si="27"/>
        <v>42</v>
      </c>
      <c r="F44" s="77">
        <f t="shared" si="27"/>
        <v>29</v>
      </c>
      <c r="G44" s="77">
        <f t="shared" si="27"/>
        <v>4</v>
      </c>
      <c r="H44" s="77">
        <f t="shared" si="27"/>
        <v>3</v>
      </c>
      <c r="I44" s="77">
        <f>SUM(C44:H44)</f>
        <v>126</v>
      </c>
      <c r="K44" s="76" t="s">
        <v>26</v>
      </c>
      <c r="L44" s="78">
        <f t="shared" si="20"/>
        <v>0.11904761904761904</v>
      </c>
      <c r="M44" s="78">
        <f t="shared" si="21"/>
        <v>0.26190476190476192</v>
      </c>
      <c r="N44" s="78">
        <f t="shared" si="22"/>
        <v>0.33333333333333331</v>
      </c>
      <c r="O44" s="78">
        <f t="shared" si="23"/>
        <v>0.23015873015873015</v>
      </c>
      <c r="P44" s="78">
        <f>+G44/I44</f>
        <v>3.1746031746031744E-2</v>
      </c>
      <c r="Q44" s="78">
        <f>+H44/I44</f>
        <v>2.3809523809523808E-2</v>
      </c>
      <c r="R44" s="78">
        <f t="shared" si="26"/>
        <v>0.99999999999999989</v>
      </c>
    </row>
    <row r="45" spans="2:18" s="8" customFormat="1" x14ac:dyDescent="0.25">
      <c r="B45" s="25"/>
      <c r="C45" s="26"/>
      <c r="D45" s="26"/>
      <c r="E45" s="26"/>
      <c r="F45" s="26"/>
      <c r="G45" s="26"/>
      <c r="H45" s="26"/>
      <c r="I45" s="26"/>
      <c r="K45" s="25"/>
      <c r="L45" s="27"/>
      <c r="M45" s="27"/>
      <c r="N45" s="27"/>
      <c r="O45" s="27"/>
      <c r="P45" s="27"/>
      <c r="Q45" s="27"/>
      <c r="R45" s="27"/>
    </row>
    <row r="46" spans="2:18" s="8" customFormat="1" x14ac:dyDescent="0.25">
      <c r="B46" s="25"/>
      <c r="C46" s="26"/>
      <c r="D46" s="26"/>
      <c r="E46" s="26"/>
      <c r="F46" s="26"/>
      <c r="G46" s="26"/>
      <c r="H46" s="26"/>
      <c r="I46" s="26"/>
      <c r="K46" s="25"/>
      <c r="L46" s="27"/>
      <c r="M46" s="27"/>
      <c r="N46" s="27"/>
      <c r="O46" s="27"/>
      <c r="P46" s="27"/>
      <c r="Q46" s="27"/>
      <c r="R46" s="27"/>
    </row>
    <row r="47" spans="2:18" s="8" customFormat="1" x14ac:dyDescent="0.25">
      <c r="B47" s="25"/>
      <c r="C47" s="26"/>
      <c r="D47" s="26"/>
      <c r="E47" s="26"/>
      <c r="F47" s="26"/>
      <c r="G47" s="26"/>
      <c r="H47" s="26"/>
      <c r="I47" s="26"/>
      <c r="K47" s="25"/>
      <c r="L47" s="27"/>
      <c r="M47" s="27"/>
      <c r="N47" s="27"/>
      <c r="O47" s="27"/>
      <c r="P47" s="27"/>
      <c r="Q47" s="27"/>
      <c r="R47" s="27"/>
    </row>
    <row r="48" spans="2:18" s="8" customFormat="1" x14ac:dyDescent="0.25">
      <c r="B48" s="25"/>
      <c r="C48" s="26"/>
      <c r="D48" s="26"/>
      <c r="E48" s="26"/>
      <c r="F48" s="26"/>
      <c r="G48" s="26"/>
      <c r="H48" s="26"/>
      <c r="I48" s="26"/>
      <c r="K48" s="25"/>
      <c r="L48" s="27"/>
      <c r="M48" s="27"/>
      <c r="N48" s="27"/>
      <c r="O48" s="27"/>
      <c r="P48" s="27"/>
      <c r="Q48" s="27"/>
      <c r="R48" s="27"/>
    </row>
    <row r="49" spans="2:18" s="8" customFormat="1" x14ac:dyDescent="0.25">
      <c r="B49" s="25"/>
      <c r="C49" s="26"/>
      <c r="D49" s="26"/>
      <c r="E49" s="26"/>
      <c r="F49" s="26"/>
      <c r="G49" s="26"/>
      <c r="H49" s="26"/>
      <c r="I49" s="26"/>
      <c r="K49" s="25"/>
      <c r="L49" s="27"/>
      <c r="M49" s="27"/>
      <c r="N49" s="27"/>
      <c r="O49" s="27"/>
      <c r="P49" s="27"/>
      <c r="Q49" s="27"/>
      <c r="R49" s="27"/>
    </row>
    <row r="50" spans="2:18" s="8" customFormat="1" x14ac:dyDescent="0.25">
      <c r="B50" s="25"/>
      <c r="C50" s="26"/>
      <c r="D50" s="26"/>
      <c r="E50" s="26"/>
      <c r="F50" s="26"/>
      <c r="G50" s="26"/>
      <c r="H50" s="26"/>
      <c r="I50" s="26"/>
      <c r="K50" s="25"/>
      <c r="L50" s="27"/>
      <c r="M50" s="27"/>
      <c r="N50" s="27"/>
      <c r="O50" s="27"/>
      <c r="P50" s="27"/>
      <c r="Q50" s="27"/>
      <c r="R50" s="27"/>
    </row>
    <row r="51" spans="2:18" s="8" customFormat="1" x14ac:dyDescent="0.25">
      <c r="B51" s="25"/>
      <c r="C51" s="26"/>
      <c r="D51" s="26"/>
      <c r="E51" s="26"/>
      <c r="F51" s="26"/>
      <c r="G51" s="26"/>
      <c r="H51" s="26"/>
      <c r="I51" s="26"/>
      <c r="K51" s="25"/>
      <c r="L51" s="27"/>
      <c r="M51" s="27"/>
      <c r="N51" s="27"/>
      <c r="O51" s="27"/>
      <c r="P51" s="27"/>
      <c r="Q51" s="27"/>
      <c r="R51" s="27"/>
    </row>
    <row r="52" spans="2:18" s="8" customFormat="1" x14ac:dyDescent="0.25">
      <c r="B52" s="25"/>
      <c r="C52" s="26"/>
      <c r="D52" s="26"/>
      <c r="E52" s="26"/>
      <c r="F52" s="26"/>
      <c r="G52" s="26"/>
      <c r="H52" s="26"/>
      <c r="I52" s="26"/>
      <c r="K52" s="25"/>
      <c r="L52" s="27"/>
      <c r="M52" s="27"/>
      <c r="N52" s="27"/>
      <c r="O52" s="27"/>
      <c r="P52" s="27"/>
      <c r="Q52" s="27"/>
      <c r="R52" s="27"/>
    </row>
    <row r="53" spans="2:18" s="8" customFormat="1" ht="23.25" customHeight="1" x14ac:dyDescent="0.25">
      <c r="B53" s="199" t="s">
        <v>77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</row>
    <row r="54" spans="2:18" s="8" customFormat="1" ht="15.75" x14ac:dyDescent="0.25">
      <c r="B54" s="144" t="s">
        <v>37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</row>
    <row r="55" spans="2:18" x14ac:dyDescent="0.25">
      <c r="B55" s="198" t="s">
        <v>54</v>
      </c>
      <c r="C55" s="198"/>
      <c r="D55" s="198"/>
      <c r="E55" s="198"/>
      <c r="F55" s="198"/>
      <c r="G55" s="198"/>
      <c r="H55" s="198"/>
      <c r="I55" s="198"/>
      <c r="K55" s="198" t="s">
        <v>54</v>
      </c>
      <c r="L55" s="198"/>
      <c r="M55" s="198"/>
      <c r="N55" s="198"/>
      <c r="O55" s="198"/>
      <c r="P55" s="198"/>
      <c r="Q55" s="198"/>
      <c r="R55" s="198"/>
    </row>
    <row r="56" spans="2:18" ht="15.75" customHeight="1" x14ac:dyDescent="0.25">
      <c r="B56" s="72" t="s">
        <v>76</v>
      </c>
      <c r="C56" s="73" t="s">
        <v>36</v>
      </c>
      <c r="D56" s="73" t="s">
        <v>13</v>
      </c>
      <c r="E56" s="73" t="s">
        <v>14</v>
      </c>
      <c r="F56" s="73" t="s">
        <v>15</v>
      </c>
      <c r="G56" s="73" t="s">
        <v>16</v>
      </c>
      <c r="H56" s="73" t="s">
        <v>17</v>
      </c>
      <c r="I56" s="73" t="s">
        <v>20</v>
      </c>
      <c r="K56" s="72" t="s">
        <v>76</v>
      </c>
      <c r="L56" s="73" t="s">
        <v>36</v>
      </c>
      <c r="M56" s="73" t="s">
        <v>13</v>
      </c>
      <c r="N56" s="73" t="s">
        <v>14</v>
      </c>
      <c r="O56" s="73" t="s">
        <v>15</v>
      </c>
      <c r="P56" s="73" t="s">
        <v>16</v>
      </c>
      <c r="Q56" s="73" t="s">
        <v>17</v>
      </c>
      <c r="R56" s="73" t="s">
        <v>20</v>
      </c>
    </row>
    <row r="57" spans="2:18" ht="19.5" customHeight="1" x14ac:dyDescent="0.25">
      <c r="B57" s="15" t="s">
        <v>22</v>
      </c>
      <c r="C57" s="19">
        <f>+'REGION O'!C15</f>
        <v>2</v>
      </c>
      <c r="D57" s="19">
        <f>+'REGION O'!D15</f>
        <v>6</v>
      </c>
      <c r="E57" s="19">
        <f>+'REGION O'!E15</f>
        <v>9</v>
      </c>
      <c r="F57" s="19">
        <f>+'REGION O'!F15</f>
        <v>7</v>
      </c>
      <c r="G57" s="19">
        <f>+'REGION O'!G15</f>
        <v>2</v>
      </c>
      <c r="H57" s="19">
        <f>+'REGION O'!H15</f>
        <v>0</v>
      </c>
      <c r="I57" s="16">
        <f t="shared" ref="I57:I65" si="28">SUM(C57:H57)</f>
        <v>26</v>
      </c>
      <c r="K57" s="15" t="s">
        <v>22</v>
      </c>
      <c r="L57" s="42">
        <f>+C57/I57</f>
        <v>7.6923076923076927E-2</v>
      </c>
      <c r="M57" s="42">
        <f>+D57/I57</f>
        <v>0.23076923076923078</v>
      </c>
      <c r="N57" s="42">
        <f>+E57/I57</f>
        <v>0.34615384615384615</v>
      </c>
      <c r="O57" s="42">
        <f>+F57/I57</f>
        <v>0.26923076923076922</v>
      </c>
      <c r="P57" s="42">
        <f t="shared" ref="P57:P66" si="29">+G57/I57</f>
        <v>7.6923076923076927E-2</v>
      </c>
      <c r="Q57" s="42">
        <f t="shared" ref="Q57:Q66" si="30">+H57/I57</f>
        <v>0</v>
      </c>
      <c r="R57" s="18">
        <f>SUM(L57:Q57)</f>
        <v>1</v>
      </c>
    </row>
    <row r="58" spans="2:18" ht="19.5" customHeight="1" x14ac:dyDescent="0.25">
      <c r="B58" s="15" t="s">
        <v>4</v>
      </c>
      <c r="C58" s="19">
        <f>+'REGION I'!C17</f>
        <v>0</v>
      </c>
      <c r="D58" s="19">
        <f>+'REGION I'!D17</f>
        <v>1</v>
      </c>
      <c r="E58" s="19">
        <f>+'REGION I'!E17</f>
        <v>3</v>
      </c>
      <c r="F58" s="19">
        <f>+'REGION I'!F17</f>
        <v>4</v>
      </c>
      <c r="G58" s="19">
        <f>+'REGION I'!G17</f>
        <v>0</v>
      </c>
      <c r="H58" s="19">
        <f>+'REGION I'!H17</f>
        <v>0</v>
      </c>
      <c r="I58" s="16">
        <f t="shared" si="28"/>
        <v>8</v>
      </c>
      <c r="K58" s="15" t="s">
        <v>4</v>
      </c>
      <c r="L58" s="42">
        <f t="shared" ref="L58:L66" si="31">+C58/I58</f>
        <v>0</v>
      </c>
      <c r="M58" s="42">
        <f t="shared" ref="M58:M66" si="32">+D58/I58</f>
        <v>0.125</v>
      </c>
      <c r="N58" s="42">
        <f t="shared" ref="N58:N66" si="33">+E58/I58</f>
        <v>0.375</v>
      </c>
      <c r="O58" s="42">
        <f t="shared" ref="O58:O66" si="34">+F58/I58</f>
        <v>0.5</v>
      </c>
      <c r="P58" s="42">
        <f t="shared" si="29"/>
        <v>0</v>
      </c>
      <c r="Q58" s="42">
        <f t="shared" si="30"/>
        <v>0</v>
      </c>
      <c r="R58" s="18">
        <f t="shared" ref="R58:R66" si="35">SUM(L58:Q58)</f>
        <v>1</v>
      </c>
    </row>
    <row r="59" spans="2:18" ht="19.5" customHeight="1" x14ac:dyDescent="0.25">
      <c r="B59" s="15" t="s">
        <v>5</v>
      </c>
      <c r="C59" s="19">
        <f>+'REGION II'!C17</f>
        <v>0</v>
      </c>
      <c r="D59" s="19">
        <f>+'REGION II'!D17</f>
        <v>5</v>
      </c>
      <c r="E59" s="19">
        <f>+'REGION II'!E17</f>
        <v>3</v>
      </c>
      <c r="F59" s="19">
        <f>+'REGION II'!F17</f>
        <v>11</v>
      </c>
      <c r="G59" s="19">
        <f>+'REGION II'!G17</f>
        <v>2</v>
      </c>
      <c r="H59" s="19">
        <f>+'REGION II'!H17</f>
        <v>0</v>
      </c>
      <c r="I59" s="16">
        <f t="shared" si="28"/>
        <v>21</v>
      </c>
      <c r="K59" s="15" t="s">
        <v>5</v>
      </c>
      <c r="L59" s="42">
        <f t="shared" si="31"/>
        <v>0</v>
      </c>
      <c r="M59" s="42">
        <f t="shared" si="32"/>
        <v>0.23809523809523808</v>
      </c>
      <c r="N59" s="42">
        <f t="shared" si="33"/>
        <v>0.14285714285714285</v>
      </c>
      <c r="O59" s="42">
        <f t="shared" si="34"/>
        <v>0.52380952380952384</v>
      </c>
      <c r="P59" s="42">
        <f t="shared" si="29"/>
        <v>9.5238095238095233E-2</v>
      </c>
      <c r="Q59" s="42">
        <f t="shared" si="30"/>
        <v>0</v>
      </c>
      <c r="R59" s="18">
        <f t="shared" si="35"/>
        <v>1</v>
      </c>
    </row>
    <row r="60" spans="2:18" ht="19.5" customHeight="1" x14ac:dyDescent="0.25">
      <c r="B60" s="15" t="s">
        <v>6</v>
      </c>
      <c r="C60" s="19">
        <f>+REGIONIII!C15</f>
        <v>2</v>
      </c>
      <c r="D60" s="19">
        <f>+REGIONIII!D15</f>
        <v>3</v>
      </c>
      <c r="E60" s="19">
        <f>+REGIONIII!E15</f>
        <v>6</v>
      </c>
      <c r="F60" s="19">
        <f>+REGIONIII!F15</f>
        <v>6</v>
      </c>
      <c r="G60" s="19">
        <f>+REGIONIII!G15</f>
        <v>0</v>
      </c>
      <c r="H60" s="19">
        <f>+REGIONIII!H15</f>
        <v>1</v>
      </c>
      <c r="I60" s="16">
        <f t="shared" si="28"/>
        <v>18</v>
      </c>
      <c r="K60" s="15" t="s">
        <v>6</v>
      </c>
      <c r="L60" s="42">
        <f t="shared" si="31"/>
        <v>0.1111111111111111</v>
      </c>
      <c r="M60" s="42">
        <f t="shared" si="32"/>
        <v>0.16666666666666666</v>
      </c>
      <c r="N60" s="42">
        <f t="shared" si="33"/>
        <v>0.33333333333333331</v>
      </c>
      <c r="O60" s="42">
        <f t="shared" si="34"/>
        <v>0.33333333333333331</v>
      </c>
      <c r="P60" s="42">
        <f t="shared" si="29"/>
        <v>0</v>
      </c>
      <c r="Q60" s="42">
        <f t="shared" si="30"/>
        <v>5.5555555555555552E-2</v>
      </c>
      <c r="R60" s="18">
        <f t="shared" si="35"/>
        <v>1</v>
      </c>
    </row>
    <row r="61" spans="2:18" ht="19.5" customHeight="1" x14ac:dyDescent="0.25">
      <c r="B61" s="15" t="s">
        <v>7</v>
      </c>
      <c r="C61" s="19">
        <f>+REGIONIV!C16</f>
        <v>0</v>
      </c>
      <c r="D61" s="19">
        <f>+REGIONIV!D16</f>
        <v>1</v>
      </c>
      <c r="E61" s="19">
        <f>+REGIONIV!E16</f>
        <v>4</v>
      </c>
      <c r="F61" s="19">
        <f>+REGIONIV!F16</f>
        <v>2</v>
      </c>
      <c r="G61" s="19">
        <f>+REGIONIV!G16</f>
        <v>0</v>
      </c>
      <c r="H61" s="19">
        <f>+REGIONIV!H16</f>
        <v>1</v>
      </c>
      <c r="I61" s="16">
        <f t="shared" si="28"/>
        <v>8</v>
      </c>
      <c r="K61" s="15" t="s">
        <v>7</v>
      </c>
      <c r="L61" s="42">
        <f t="shared" si="31"/>
        <v>0</v>
      </c>
      <c r="M61" s="42">
        <f t="shared" si="32"/>
        <v>0.125</v>
      </c>
      <c r="N61" s="42">
        <f t="shared" si="33"/>
        <v>0.5</v>
      </c>
      <c r="O61" s="42">
        <f t="shared" si="34"/>
        <v>0.25</v>
      </c>
      <c r="P61" s="42">
        <f t="shared" si="29"/>
        <v>0</v>
      </c>
      <c r="Q61" s="42">
        <f t="shared" si="30"/>
        <v>0.125</v>
      </c>
      <c r="R61" s="18">
        <f t="shared" si="35"/>
        <v>1</v>
      </c>
    </row>
    <row r="62" spans="2:18" ht="19.5" customHeight="1" x14ac:dyDescent="0.25">
      <c r="B62" s="15" t="s">
        <v>23</v>
      </c>
      <c r="C62" s="19">
        <f>+REGIONV!C16</f>
        <v>1</v>
      </c>
      <c r="D62" s="19">
        <f>+REGIONV!D16</f>
        <v>0</v>
      </c>
      <c r="E62" s="19">
        <f>+REGIONV!E16</f>
        <v>5</v>
      </c>
      <c r="F62" s="19">
        <f>+REGIONV!F16</f>
        <v>1</v>
      </c>
      <c r="G62" s="19">
        <f>+REGIONV!G16</f>
        <v>0</v>
      </c>
      <c r="H62" s="19">
        <f>+REGIONV!H16</f>
        <v>0</v>
      </c>
      <c r="I62" s="16">
        <f t="shared" si="28"/>
        <v>7</v>
      </c>
      <c r="K62" s="15" t="s">
        <v>23</v>
      </c>
      <c r="L62" s="42">
        <f t="shared" si="31"/>
        <v>0.14285714285714285</v>
      </c>
      <c r="M62" s="42">
        <f t="shared" si="32"/>
        <v>0</v>
      </c>
      <c r="N62" s="42">
        <f t="shared" si="33"/>
        <v>0.7142857142857143</v>
      </c>
      <c r="O62" s="42">
        <f t="shared" si="34"/>
        <v>0.14285714285714285</v>
      </c>
      <c r="P62" s="42">
        <f t="shared" si="29"/>
        <v>0</v>
      </c>
      <c r="Q62" s="42">
        <f t="shared" si="30"/>
        <v>0</v>
      </c>
      <c r="R62" s="18">
        <f t="shared" si="35"/>
        <v>1</v>
      </c>
    </row>
    <row r="63" spans="2:18" ht="19.5" customHeight="1" x14ac:dyDescent="0.25">
      <c r="B63" s="15" t="s">
        <v>24</v>
      </c>
      <c r="C63" s="19">
        <f>+REGIONVI!C15</f>
        <v>2</v>
      </c>
      <c r="D63" s="19">
        <f>+REGIONVI!D15</f>
        <v>2</v>
      </c>
      <c r="E63" s="19">
        <f>+REGIONVI!E15</f>
        <v>3</v>
      </c>
      <c r="F63" s="19">
        <f>+REGIONVI!F15</f>
        <v>2</v>
      </c>
      <c r="G63" s="19">
        <f>+REGIONVI!G15</f>
        <v>0</v>
      </c>
      <c r="H63" s="19">
        <f>+REGIONVI!H15</f>
        <v>0</v>
      </c>
      <c r="I63" s="16">
        <f t="shared" si="28"/>
        <v>9</v>
      </c>
      <c r="K63" s="15" t="s">
        <v>24</v>
      </c>
      <c r="L63" s="42">
        <f t="shared" si="31"/>
        <v>0.22222222222222221</v>
      </c>
      <c r="M63" s="42">
        <f t="shared" si="32"/>
        <v>0.22222222222222221</v>
      </c>
      <c r="N63" s="42">
        <f t="shared" si="33"/>
        <v>0.33333333333333331</v>
      </c>
      <c r="O63" s="42">
        <f t="shared" si="34"/>
        <v>0.22222222222222221</v>
      </c>
      <c r="P63" s="42">
        <f t="shared" si="29"/>
        <v>0</v>
      </c>
      <c r="Q63" s="42">
        <f t="shared" si="30"/>
        <v>0</v>
      </c>
      <c r="R63" s="18">
        <f t="shared" si="35"/>
        <v>0.99999999999999989</v>
      </c>
    </row>
    <row r="64" spans="2:18" ht="19.5" customHeight="1" x14ac:dyDescent="0.25">
      <c r="B64" s="15" t="s">
        <v>25</v>
      </c>
      <c r="C64" s="19">
        <f>+REGIONVII!C17</f>
        <v>1</v>
      </c>
      <c r="D64" s="19">
        <f>+REGIONVII!D17</f>
        <v>1</v>
      </c>
      <c r="E64" s="19">
        <f>+REGIONVII!E17</f>
        <v>8</v>
      </c>
      <c r="F64" s="19">
        <f>+REGIONVII!F17</f>
        <v>3</v>
      </c>
      <c r="G64" s="19">
        <f>+REGIONVII!G17</f>
        <v>1</v>
      </c>
      <c r="H64" s="19">
        <f>+REGIONVII!H17</f>
        <v>0</v>
      </c>
      <c r="I64" s="16">
        <f t="shared" si="28"/>
        <v>14</v>
      </c>
      <c r="K64" s="15" t="s">
        <v>25</v>
      </c>
      <c r="L64" s="42">
        <f t="shared" si="31"/>
        <v>7.1428571428571425E-2</v>
      </c>
      <c r="M64" s="42">
        <f t="shared" si="32"/>
        <v>7.1428571428571425E-2</v>
      </c>
      <c r="N64" s="42">
        <f t="shared" si="33"/>
        <v>0.5714285714285714</v>
      </c>
      <c r="O64" s="42">
        <f t="shared" si="34"/>
        <v>0.21428571428571427</v>
      </c>
      <c r="P64" s="42">
        <f t="shared" si="29"/>
        <v>7.1428571428571425E-2</v>
      </c>
      <c r="Q64" s="42">
        <f t="shared" si="30"/>
        <v>0</v>
      </c>
      <c r="R64" s="18">
        <f t="shared" si="35"/>
        <v>0.99999999999999989</v>
      </c>
    </row>
    <row r="65" spans="2:18" ht="19.5" customHeight="1" x14ac:dyDescent="0.25">
      <c r="B65" s="15" t="s">
        <v>11</v>
      </c>
      <c r="C65" s="19">
        <f>+REGIONVIII!C17</f>
        <v>1</v>
      </c>
      <c r="D65" s="19">
        <f>+REGIONVIII!D17</f>
        <v>2</v>
      </c>
      <c r="E65" s="19">
        <f>+REGIONVIII!E17</f>
        <v>6</v>
      </c>
      <c r="F65" s="19">
        <f>+REGIONVIII!F17</f>
        <v>2</v>
      </c>
      <c r="G65" s="19">
        <f>+REGIONVIII!G17</f>
        <v>1</v>
      </c>
      <c r="H65" s="19">
        <f>+REGIONVIII!H17</f>
        <v>0</v>
      </c>
      <c r="I65" s="16">
        <f t="shared" si="28"/>
        <v>12</v>
      </c>
      <c r="K65" s="15" t="s">
        <v>11</v>
      </c>
      <c r="L65" s="42">
        <f t="shared" si="31"/>
        <v>8.3333333333333329E-2</v>
      </c>
      <c r="M65" s="42">
        <f t="shared" si="32"/>
        <v>0.16666666666666666</v>
      </c>
      <c r="N65" s="42">
        <f t="shared" si="33"/>
        <v>0.5</v>
      </c>
      <c r="O65" s="42">
        <f t="shared" si="34"/>
        <v>0.16666666666666666</v>
      </c>
      <c r="P65" s="42">
        <f t="shared" si="29"/>
        <v>8.3333333333333329E-2</v>
      </c>
      <c r="Q65" s="42">
        <f t="shared" si="30"/>
        <v>0</v>
      </c>
      <c r="R65" s="18">
        <f t="shared" si="35"/>
        <v>1</v>
      </c>
    </row>
    <row r="66" spans="2:18" ht="28.5" x14ac:dyDescent="0.25">
      <c r="B66" s="76" t="s">
        <v>26</v>
      </c>
      <c r="C66" s="77">
        <f t="shared" ref="C66:I66" si="36">SUM(C57:C65)</f>
        <v>9</v>
      </c>
      <c r="D66" s="77">
        <f t="shared" si="36"/>
        <v>21</v>
      </c>
      <c r="E66" s="77">
        <f t="shared" si="36"/>
        <v>47</v>
      </c>
      <c r="F66" s="77">
        <f t="shared" si="36"/>
        <v>38</v>
      </c>
      <c r="G66" s="77">
        <f t="shared" si="36"/>
        <v>6</v>
      </c>
      <c r="H66" s="77">
        <f t="shared" si="36"/>
        <v>2</v>
      </c>
      <c r="I66" s="77">
        <f t="shared" si="36"/>
        <v>123</v>
      </c>
      <c r="K66" s="76" t="s">
        <v>26</v>
      </c>
      <c r="L66" s="78">
        <f t="shared" si="31"/>
        <v>7.3170731707317069E-2</v>
      </c>
      <c r="M66" s="78">
        <f t="shared" si="32"/>
        <v>0.17073170731707318</v>
      </c>
      <c r="N66" s="78">
        <f t="shared" si="33"/>
        <v>0.38211382113821141</v>
      </c>
      <c r="O66" s="78">
        <f t="shared" si="34"/>
        <v>0.30894308943089432</v>
      </c>
      <c r="P66" s="78">
        <f t="shared" si="29"/>
        <v>4.878048780487805E-2</v>
      </c>
      <c r="Q66" s="78">
        <f t="shared" si="30"/>
        <v>1.6260162601626018E-2</v>
      </c>
      <c r="R66" s="81">
        <f t="shared" si="35"/>
        <v>1</v>
      </c>
    </row>
    <row r="67" spans="2:18" ht="15" customHeight="1" x14ac:dyDescent="0.25">
      <c r="B67" s="198" t="s">
        <v>55</v>
      </c>
      <c r="C67" s="198"/>
      <c r="D67" s="198"/>
      <c r="E67" s="198"/>
      <c r="F67" s="198"/>
      <c r="G67" s="198"/>
      <c r="H67" s="198"/>
      <c r="I67" s="198"/>
      <c r="K67" s="198" t="s">
        <v>55</v>
      </c>
      <c r="L67" s="198"/>
      <c r="M67" s="198"/>
      <c r="N67" s="198"/>
      <c r="O67" s="198"/>
      <c r="P67" s="198"/>
      <c r="Q67" s="198"/>
      <c r="R67" s="198"/>
    </row>
    <row r="68" spans="2:18" ht="15.75" customHeight="1" x14ac:dyDescent="0.25">
      <c r="B68" s="72" t="s">
        <v>76</v>
      </c>
      <c r="C68" s="74" t="s">
        <v>36</v>
      </c>
      <c r="D68" s="73" t="s">
        <v>13</v>
      </c>
      <c r="E68" s="73" t="s">
        <v>14</v>
      </c>
      <c r="F68" s="73" t="s">
        <v>15</v>
      </c>
      <c r="G68" s="73" t="s">
        <v>16</v>
      </c>
      <c r="H68" s="73" t="s">
        <v>17</v>
      </c>
      <c r="I68" s="73" t="s">
        <v>20</v>
      </c>
      <c r="K68" s="72" t="s">
        <v>76</v>
      </c>
      <c r="L68" s="75" t="s">
        <v>36</v>
      </c>
      <c r="M68" s="75" t="s">
        <v>13</v>
      </c>
      <c r="N68" s="75" t="s">
        <v>14</v>
      </c>
      <c r="O68" s="75" t="s">
        <v>15</v>
      </c>
      <c r="P68" s="75" t="s">
        <v>16</v>
      </c>
      <c r="Q68" s="75" t="s">
        <v>17</v>
      </c>
      <c r="R68" s="73" t="s">
        <v>20</v>
      </c>
    </row>
    <row r="69" spans="2:18" ht="15" customHeight="1" x14ac:dyDescent="0.25">
      <c r="B69" s="15" t="s">
        <v>22</v>
      </c>
      <c r="C69" s="19">
        <f>+'REGION O'!C16</f>
        <v>2</v>
      </c>
      <c r="D69" s="19">
        <f>+'REGION O'!D16</f>
        <v>3</v>
      </c>
      <c r="E69" s="19">
        <f>+'REGION O'!E16</f>
        <v>9</v>
      </c>
      <c r="F69" s="19">
        <f>+'REGION O'!F16</f>
        <v>8</v>
      </c>
      <c r="G69" s="19">
        <f>+'REGION O'!G16</f>
        <v>2</v>
      </c>
      <c r="H69" s="19">
        <f>+'REGION O'!H16</f>
        <v>1</v>
      </c>
      <c r="I69" s="14">
        <f t="shared" ref="I69:I77" si="37">SUM(C69:H69)</f>
        <v>25</v>
      </c>
      <c r="K69" s="15" t="s">
        <v>22</v>
      </c>
      <c r="L69" s="42">
        <f>+C69/I69</f>
        <v>0.08</v>
      </c>
      <c r="M69" s="42">
        <f>+D69/I69</f>
        <v>0.12</v>
      </c>
      <c r="N69" s="42">
        <f>+E69/I69</f>
        <v>0.36</v>
      </c>
      <c r="O69" s="42">
        <f>+F69/I69</f>
        <v>0.32</v>
      </c>
      <c r="P69" s="42">
        <f t="shared" ref="P69:P78" si="38">+G69/I69</f>
        <v>0.08</v>
      </c>
      <c r="Q69" s="42">
        <f t="shared" ref="Q69:Q78" si="39">+H69/I69</f>
        <v>0.04</v>
      </c>
      <c r="R69" s="57">
        <f>SUM(L69:Q69)</f>
        <v>1</v>
      </c>
    </row>
    <row r="70" spans="2:18" ht="15" customHeight="1" x14ac:dyDescent="0.25">
      <c r="B70" s="15" t="s">
        <v>4</v>
      </c>
      <c r="C70" s="19">
        <f>'REGION I'!C18</f>
        <v>0</v>
      </c>
      <c r="D70" s="19">
        <f>'REGION I'!D18</f>
        <v>0</v>
      </c>
      <c r="E70" s="19">
        <f>'REGION I'!E18</f>
        <v>3</v>
      </c>
      <c r="F70" s="19">
        <f>'REGION I'!F18</f>
        <v>4</v>
      </c>
      <c r="G70" s="19">
        <f>'REGION I'!G18</f>
        <v>1</v>
      </c>
      <c r="H70" s="19">
        <f>'REGION I'!H18</f>
        <v>0</v>
      </c>
      <c r="I70" s="14">
        <f t="shared" si="37"/>
        <v>8</v>
      </c>
      <c r="K70" s="15" t="s">
        <v>4</v>
      </c>
      <c r="L70" s="42">
        <f t="shared" ref="L70:L78" si="40">+C70/I70</f>
        <v>0</v>
      </c>
      <c r="M70" s="42">
        <f t="shared" ref="M70:M78" si="41">+D70/I70</f>
        <v>0</v>
      </c>
      <c r="N70" s="42">
        <f t="shared" ref="N70:N78" si="42">+E70/I70</f>
        <v>0.375</v>
      </c>
      <c r="O70" s="42">
        <f t="shared" ref="O70:O78" si="43">+F70/I70</f>
        <v>0.5</v>
      </c>
      <c r="P70" s="42">
        <f t="shared" si="38"/>
        <v>0.125</v>
      </c>
      <c r="Q70" s="42">
        <f t="shared" si="39"/>
        <v>0</v>
      </c>
      <c r="R70" s="57">
        <f t="shared" ref="R70:R78" si="44">SUM(L70:Q70)</f>
        <v>1</v>
      </c>
    </row>
    <row r="71" spans="2:18" ht="15" customHeight="1" x14ac:dyDescent="0.25">
      <c r="B71" s="15" t="s">
        <v>5</v>
      </c>
      <c r="C71" s="19">
        <f>+'REGION II'!C18</f>
        <v>2</v>
      </c>
      <c r="D71" s="19">
        <f>+'REGION II'!D18</f>
        <v>3</v>
      </c>
      <c r="E71" s="19">
        <f>+'REGION II'!E18</f>
        <v>6</v>
      </c>
      <c r="F71" s="19">
        <f>+'REGION II'!F18</f>
        <v>8</v>
      </c>
      <c r="G71" s="19">
        <f>+'REGION II'!G18</f>
        <v>3</v>
      </c>
      <c r="H71" s="19">
        <f>+'REGION II'!H18</f>
        <v>0</v>
      </c>
      <c r="I71" s="14">
        <f t="shared" si="37"/>
        <v>22</v>
      </c>
      <c r="K71" s="15" t="s">
        <v>5</v>
      </c>
      <c r="L71" s="42">
        <f t="shared" si="40"/>
        <v>9.0909090909090912E-2</v>
      </c>
      <c r="M71" s="42">
        <f t="shared" si="41"/>
        <v>0.13636363636363635</v>
      </c>
      <c r="N71" s="42">
        <f t="shared" si="42"/>
        <v>0.27272727272727271</v>
      </c>
      <c r="O71" s="42">
        <f t="shared" si="43"/>
        <v>0.36363636363636365</v>
      </c>
      <c r="P71" s="42">
        <f t="shared" si="38"/>
        <v>0.13636363636363635</v>
      </c>
      <c r="Q71" s="42">
        <f t="shared" si="39"/>
        <v>0</v>
      </c>
      <c r="R71" s="57">
        <f t="shared" si="44"/>
        <v>1</v>
      </c>
    </row>
    <row r="72" spans="2:18" ht="15" customHeight="1" x14ac:dyDescent="0.25">
      <c r="B72" s="15" t="s">
        <v>6</v>
      </c>
      <c r="C72" s="19">
        <f>+REGIONIII!C16</f>
        <v>3</v>
      </c>
      <c r="D72" s="19">
        <f>+REGIONIII!D16</f>
        <v>1</v>
      </c>
      <c r="E72" s="19">
        <f>+REGIONIII!E16</f>
        <v>8</v>
      </c>
      <c r="F72" s="19">
        <f>+REGIONIII!F16</f>
        <v>3</v>
      </c>
      <c r="G72" s="19">
        <f>+REGIONIII!G16</f>
        <v>1</v>
      </c>
      <c r="H72" s="19">
        <f>+REGIONIII!H16</f>
        <v>1</v>
      </c>
      <c r="I72" s="14">
        <f t="shared" si="37"/>
        <v>17</v>
      </c>
      <c r="K72" s="15" t="s">
        <v>6</v>
      </c>
      <c r="L72" s="42">
        <f t="shared" si="40"/>
        <v>0.17647058823529413</v>
      </c>
      <c r="M72" s="42">
        <f t="shared" si="41"/>
        <v>5.8823529411764705E-2</v>
      </c>
      <c r="N72" s="42">
        <f t="shared" si="42"/>
        <v>0.47058823529411764</v>
      </c>
      <c r="O72" s="42">
        <f t="shared" si="43"/>
        <v>0.17647058823529413</v>
      </c>
      <c r="P72" s="42">
        <f t="shared" si="38"/>
        <v>5.8823529411764705E-2</v>
      </c>
      <c r="Q72" s="42">
        <f t="shared" si="39"/>
        <v>5.8823529411764705E-2</v>
      </c>
      <c r="R72" s="57">
        <f t="shared" si="44"/>
        <v>1</v>
      </c>
    </row>
    <row r="73" spans="2:18" ht="15" customHeight="1" x14ac:dyDescent="0.25">
      <c r="B73" s="15" t="s">
        <v>7</v>
      </c>
      <c r="C73" s="19">
        <f>+REGIONIV!C17</f>
        <v>1</v>
      </c>
      <c r="D73" s="19">
        <f>+REGIONIV!D17</f>
        <v>2</v>
      </c>
      <c r="E73" s="19">
        <f>+REGIONIV!E17</f>
        <v>3</v>
      </c>
      <c r="F73" s="19">
        <f>+REGIONIV!F17</f>
        <v>1</v>
      </c>
      <c r="G73" s="19">
        <f>+REGIONIV!G17</f>
        <v>0</v>
      </c>
      <c r="H73" s="19">
        <f>+REGIONIV!H17</f>
        <v>1</v>
      </c>
      <c r="I73" s="14">
        <f t="shared" si="37"/>
        <v>8</v>
      </c>
      <c r="K73" s="15" t="s">
        <v>7</v>
      </c>
      <c r="L73" s="42">
        <f t="shared" si="40"/>
        <v>0.125</v>
      </c>
      <c r="M73" s="42">
        <f t="shared" si="41"/>
        <v>0.25</v>
      </c>
      <c r="N73" s="42">
        <f t="shared" si="42"/>
        <v>0.375</v>
      </c>
      <c r="O73" s="42">
        <f t="shared" si="43"/>
        <v>0.125</v>
      </c>
      <c r="P73" s="42">
        <f t="shared" si="38"/>
        <v>0</v>
      </c>
      <c r="Q73" s="42">
        <f t="shared" si="39"/>
        <v>0.125</v>
      </c>
      <c r="R73" s="57">
        <f t="shared" si="44"/>
        <v>1</v>
      </c>
    </row>
    <row r="74" spans="2:18" ht="15" customHeight="1" x14ac:dyDescent="0.25">
      <c r="B74" s="15" t="s">
        <v>23</v>
      </c>
      <c r="C74" s="19">
        <f>+REGIONV!C17</f>
        <v>1</v>
      </c>
      <c r="D74" s="19">
        <f>+REGIONV!D17</f>
        <v>2</v>
      </c>
      <c r="E74" s="19">
        <f>+REGIONV!E17</f>
        <v>3</v>
      </c>
      <c r="F74" s="19">
        <f>+REGIONV!F17</f>
        <v>2</v>
      </c>
      <c r="G74" s="19">
        <f>+REGIONV!G17</f>
        <v>0</v>
      </c>
      <c r="H74" s="19">
        <f>+REGIONV!H17</f>
        <v>0</v>
      </c>
      <c r="I74" s="14">
        <f t="shared" si="37"/>
        <v>8</v>
      </c>
      <c r="K74" s="15" t="s">
        <v>23</v>
      </c>
      <c r="L74" s="42">
        <f t="shared" si="40"/>
        <v>0.125</v>
      </c>
      <c r="M74" s="42">
        <f t="shared" si="41"/>
        <v>0.25</v>
      </c>
      <c r="N74" s="42">
        <f t="shared" si="42"/>
        <v>0.375</v>
      </c>
      <c r="O74" s="42">
        <f t="shared" si="43"/>
        <v>0.25</v>
      </c>
      <c r="P74" s="42">
        <f t="shared" si="38"/>
        <v>0</v>
      </c>
      <c r="Q74" s="42">
        <f t="shared" si="39"/>
        <v>0</v>
      </c>
      <c r="R74" s="57">
        <f t="shared" si="44"/>
        <v>1</v>
      </c>
    </row>
    <row r="75" spans="2:18" ht="15" customHeight="1" x14ac:dyDescent="0.25">
      <c r="B75" s="15" t="s">
        <v>24</v>
      </c>
      <c r="C75" s="19">
        <f>+REGIONVI!C16</f>
        <v>3</v>
      </c>
      <c r="D75" s="19">
        <f>+REGIONVI!D16</f>
        <v>2</v>
      </c>
      <c r="E75" s="19">
        <f>+REGIONVI!E16</f>
        <v>2</v>
      </c>
      <c r="F75" s="19">
        <f>+REGIONVI!F16</f>
        <v>2</v>
      </c>
      <c r="G75" s="19">
        <f>+REGIONVI!G16</f>
        <v>0</v>
      </c>
      <c r="H75" s="19">
        <f>+REGIONVI!H16</f>
        <v>0</v>
      </c>
      <c r="I75" s="14">
        <f t="shared" si="37"/>
        <v>9</v>
      </c>
      <c r="K75" s="15" t="s">
        <v>24</v>
      </c>
      <c r="L75" s="42">
        <f t="shared" si="40"/>
        <v>0.33333333333333331</v>
      </c>
      <c r="M75" s="42">
        <f t="shared" si="41"/>
        <v>0.22222222222222221</v>
      </c>
      <c r="N75" s="42">
        <f t="shared" si="42"/>
        <v>0.22222222222222221</v>
      </c>
      <c r="O75" s="42">
        <f t="shared" si="43"/>
        <v>0.22222222222222221</v>
      </c>
      <c r="P75" s="42">
        <f t="shared" si="38"/>
        <v>0</v>
      </c>
      <c r="Q75" s="42">
        <f t="shared" si="39"/>
        <v>0</v>
      </c>
      <c r="R75" s="57">
        <f t="shared" si="44"/>
        <v>1</v>
      </c>
    </row>
    <row r="76" spans="2:18" ht="28.5" x14ac:dyDescent="0.25">
      <c r="B76" s="15" t="s">
        <v>25</v>
      </c>
      <c r="C76" s="19">
        <f>+REGIONVII!C18</f>
        <v>1</v>
      </c>
      <c r="D76" s="19">
        <f>+REGIONVII!D18</f>
        <v>1</v>
      </c>
      <c r="E76" s="19">
        <f>+REGIONVII!E18</f>
        <v>3</v>
      </c>
      <c r="F76" s="19">
        <f>+REGIONVII!F18</f>
        <v>7</v>
      </c>
      <c r="G76" s="19">
        <f>+REGIONVII!G18</f>
        <v>1</v>
      </c>
      <c r="H76" s="19">
        <f>+REGIONVII!H18</f>
        <v>0</v>
      </c>
      <c r="I76" s="14">
        <f t="shared" si="37"/>
        <v>13</v>
      </c>
      <c r="K76" s="15" t="s">
        <v>25</v>
      </c>
      <c r="L76" s="42">
        <f t="shared" si="40"/>
        <v>7.6923076923076927E-2</v>
      </c>
      <c r="M76" s="42">
        <f t="shared" si="41"/>
        <v>7.6923076923076927E-2</v>
      </c>
      <c r="N76" s="42">
        <f t="shared" si="42"/>
        <v>0.23076923076923078</v>
      </c>
      <c r="O76" s="42">
        <f t="shared" si="43"/>
        <v>0.53846153846153844</v>
      </c>
      <c r="P76" s="42">
        <f t="shared" si="38"/>
        <v>7.6923076923076927E-2</v>
      </c>
      <c r="Q76" s="42">
        <f t="shared" si="39"/>
        <v>0</v>
      </c>
      <c r="R76" s="57">
        <f t="shared" si="44"/>
        <v>1</v>
      </c>
    </row>
    <row r="77" spans="2:18" ht="28.5" x14ac:dyDescent="0.25">
      <c r="B77" s="15" t="s">
        <v>11</v>
      </c>
      <c r="C77" s="19">
        <f>+REGIONVIII!C18</f>
        <v>1</v>
      </c>
      <c r="D77" s="19">
        <f>+REGIONVIII!D18</f>
        <v>1</v>
      </c>
      <c r="E77" s="19">
        <f>+REGIONVIII!E18</f>
        <v>7</v>
      </c>
      <c r="F77" s="19">
        <f>+REGIONVIII!F18</f>
        <v>3</v>
      </c>
      <c r="G77" s="19">
        <f>+REGIONVIII!G18</f>
        <v>1</v>
      </c>
      <c r="H77" s="19">
        <f>+REGIONVIII!H18</f>
        <v>0</v>
      </c>
      <c r="I77" s="14">
        <f t="shared" si="37"/>
        <v>13</v>
      </c>
      <c r="K77" s="15" t="s">
        <v>11</v>
      </c>
      <c r="L77" s="42">
        <f t="shared" si="40"/>
        <v>7.6923076923076927E-2</v>
      </c>
      <c r="M77" s="42">
        <f t="shared" si="41"/>
        <v>7.6923076923076927E-2</v>
      </c>
      <c r="N77" s="42">
        <f t="shared" si="42"/>
        <v>0.53846153846153844</v>
      </c>
      <c r="O77" s="42">
        <f t="shared" si="43"/>
        <v>0.23076923076923078</v>
      </c>
      <c r="P77" s="42">
        <f t="shared" si="38"/>
        <v>7.6923076923076927E-2</v>
      </c>
      <c r="Q77" s="42">
        <f t="shared" si="39"/>
        <v>0</v>
      </c>
      <c r="R77" s="57">
        <f t="shared" si="44"/>
        <v>1</v>
      </c>
    </row>
    <row r="78" spans="2:18" ht="28.5" x14ac:dyDescent="0.25">
      <c r="B78" s="76" t="s">
        <v>26</v>
      </c>
      <c r="C78" s="77">
        <f t="shared" ref="C78:H78" si="45">SUM(C69:C77)</f>
        <v>14</v>
      </c>
      <c r="D78" s="77">
        <f t="shared" si="45"/>
        <v>15</v>
      </c>
      <c r="E78" s="77">
        <f t="shared" si="45"/>
        <v>44</v>
      </c>
      <c r="F78" s="77">
        <f t="shared" si="45"/>
        <v>38</v>
      </c>
      <c r="G78" s="77">
        <f t="shared" si="45"/>
        <v>9</v>
      </c>
      <c r="H78" s="77">
        <f t="shared" si="45"/>
        <v>3</v>
      </c>
      <c r="I78" s="77">
        <f>SUM(C78:H78)</f>
        <v>123</v>
      </c>
      <c r="K78" s="76" t="s">
        <v>26</v>
      </c>
      <c r="L78" s="78">
        <f t="shared" si="40"/>
        <v>0.11382113821138211</v>
      </c>
      <c r="M78" s="78">
        <f t="shared" si="41"/>
        <v>0.12195121951219512</v>
      </c>
      <c r="N78" s="78">
        <f t="shared" si="42"/>
        <v>0.35772357723577236</v>
      </c>
      <c r="O78" s="78">
        <f t="shared" si="43"/>
        <v>0.30894308943089432</v>
      </c>
      <c r="P78" s="78">
        <f t="shared" si="38"/>
        <v>7.3170731707317069E-2</v>
      </c>
      <c r="Q78" s="78">
        <f t="shared" si="39"/>
        <v>2.4390243902439025E-2</v>
      </c>
      <c r="R78" s="81">
        <f t="shared" si="44"/>
        <v>1</v>
      </c>
    </row>
    <row r="79" spans="2:18" ht="15.75" x14ac:dyDescent="0.25">
      <c r="B79" s="200" t="s">
        <v>68</v>
      </c>
      <c r="C79" s="200"/>
      <c r="D79" s="200"/>
      <c r="E79" s="200"/>
      <c r="F79" s="200"/>
      <c r="G79" s="200"/>
      <c r="H79" s="200"/>
      <c r="I79" s="200"/>
      <c r="K79" s="200" t="s">
        <v>68</v>
      </c>
      <c r="L79" s="200"/>
      <c r="M79" s="200"/>
      <c r="N79" s="200"/>
      <c r="O79" s="200"/>
      <c r="P79" s="200"/>
      <c r="Q79" s="200"/>
      <c r="R79" s="200"/>
    </row>
    <row r="80" spans="2:18" x14ac:dyDescent="0.25">
      <c r="B80" s="192" t="s">
        <v>56</v>
      </c>
      <c r="C80" s="193"/>
      <c r="D80" s="193"/>
      <c r="E80" s="193"/>
      <c r="F80" s="193"/>
      <c r="G80" s="193"/>
      <c r="H80" s="193"/>
      <c r="I80" s="194"/>
      <c r="K80" s="192" t="s">
        <v>56</v>
      </c>
      <c r="L80" s="193"/>
      <c r="M80" s="193"/>
      <c r="N80" s="193"/>
      <c r="O80" s="193"/>
      <c r="P80" s="193"/>
      <c r="Q80" s="193"/>
      <c r="R80" s="194"/>
    </row>
    <row r="81" spans="2:18" ht="15.75" customHeight="1" x14ac:dyDescent="0.25">
      <c r="B81" s="72" t="s">
        <v>76</v>
      </c>
      <c r="C81" s="73" t="s">
        <v>36</v>
      </c>
      <c r="D81" s="73" t="s">
        <v>13</v>
      </c>
      <c r="E81" s="73" t="s">
        <v>14</v>
      </c>
      <c r="F81" s="73" t="s">
        <v>15</v>
      </c>
      <c r="G81" s="73" t="s">
        <v>16</v>
      </c>
      <c r="H81" s="73" t="s">
        <v>17</v>
      </c>
      <c r="I81" s="73" t="s">
        <v>20</v>
      </c>
      <c r="K81" s="72" t="s">
        <v>76</v>
      </c>
      <c r="L81" s="73" t="s">
        <v>36</v>
      </c>
      <c r="M81" s="73" t="s">
        <v>13</v>
      </c>
      <c r="N81" s="73" t="s">
        <v>14</v>
      </c>
      <c r="O81" s="73" t="s">
        <v>15</v>
      </c>
      <c r="P81" s="73" t="s">
        <v>16</v>
      </c>
      <c r="Q81" s="73" t="s">
        <v>17</v>
      </c>
      <c r="R81" s="73" t="s">
        <v>20</v>
      </c>
    </row>
    <row r="82" spans="2:18" ht="15" customHeight="1" x14ac:dyDescent="0.25">
      <c r="B82" s="15" t="s">
        <v>22</v>
      </c>
      <c r="C82" s="19">
        <f>+'REGION O'!C18</f>
        <v>0</v>
      </c>
      <c r="D82" s="19">
        <f>+'REGION O'!D18</f>
        <v>5</v>
      </c>
      <c r="E82" s="19">
        <f>+'REGION O'!E18</f>
        <v>7</v>
      </c>
      <c r="F82" s="19">
        <f>+'REGION O'!F18</f>
        <v>10</v>
      </c>
      <c r="G82" s="19">
        <f>+'REGION O'!G18</f>
        <v>3</v>
      </c>
      <c r="H82" s="19">
        <f>+'REGION O'!H18</f>
        <v>1</v>
      </c>
      <c r="I82" s="13">
        <f t="shared" ref="I82:I90" si="46">SUM(C82:H82)</f>
        <v>26</v>
      </c>
      <c r="K82" s="15" t="s">
        <v>22</v>
      </c>
      <c r="L82" s="42">
        <f>+C82/I82</f>
        <v>0</v>
      </c>
      <c r="M82" s="42">
        <f>+D82/I82</f>
        <v>0.19230769230769232</v>
      </c>
      <c r="N82" s="42">
        <f>+E82/I82</f>
        <v>0.26923076923076922</v>
      </c>
      <c r="O82" s="42">
        <f>+F82/I82</f>
        <v>0.38461538461538464</v>
      </c>
      <c r="P82" s="42">
        <f>+G82/I82</f>
        <v>0.11538461538461539</v>
      </c>
      <c r="Q82" s="42">
        <f>+H82/I82</f>
        <v>3.8461538461538464E-2</v>
      </c>
      <c r="R82" s="20">
        <f>SUM(L82:Q82)</f>
        <v>1.0000000000000002</v>
      </c>
    </row>
    <row r="83" spans="2:18" ht="15" customHeight="1" x14ac:dyDescent="0.25">
      <c r="B83" s="21" t="s">
        <v>4</v>
      </c>
      <c r="C83" s="36">
        <f>+'REGION I'!C20</f>
        <v>0</v>
      </c>
      <c r="D83" s="36">
        <f>+'REGION I'!D20</f>
        <v>0</v>
      </c>
      <c r="E83" s="36">
        <f>+'REGION I'!E20</f>
        <v>1</v>
      </c>
      <c r="F83" s="36">
        <f>+'REGION I'!F20</f>
        <v>6</v>
      </c>
      <c r="G83" s="36">
        <f>+'REGION I'!G20</f>
        <v>1</v>
      </c>
      <c r="H83" s="36">
        <f>+'REGION I'!H20</f>
        <v>0</v>
      </c>
      <c r="I83" s="16">
        <f t="shared" si="46"/>
        <v>8</v>
      </c>
      <c r="K83" s="15" t="s">
        <v>4</v>
      </c>
      <c r="L83" s="42">
        <f t="shared" ref="L83:L91" si="47">+C83/I83</f>
        <v>0</v>
      </c>
      <c r="M83" s="42">
        <f t="shared" ref="M83:M91" si="48">+D83/I83</f>
        <v>0</v>
      </c>
      <c r="N83" s="42">
        <f t="shared" ref="N83:N91" si="49">+E83/I83</f>
        <v>0.125</v>
      </c>
      <c r="O83" s="42">
        <f t="shared" ref="O83:O91" si="50">+F83/I83</f>
        <v>0.75</v>
      </c>
      <c r="P83" s="42">
        <f t="shared" ref="P83:P91" si="51">+G83/I83</f>
        <v>0.125</v>
      </c>
      <c r="Q83" s="42">
        <f t="shared" ref="Q83:Q91" si="52">+H83/I83</f>
        <v>0</v>
      </c>
      <c r="R83" s="20">
        <f t="shared" ref="R83:R91" si="53">SUM(L83:Q83)</f>
        <v>1</v>
      </c>
    </row>
    <row r="84" spans="2:18" ht="15" customHeight="1" x14ac:dyDescent="0.25">
      <c r="B84" s="21" t="s">
        <v>5</v>
      </c>
      <c r="C84" s="36">
        <f>+'REGION II'!C20</f>
        <v>2</v>
      </c>
      <c r="D84" s="36">
        <f>+'REGION II'!D20</f>
        <v>2</v>
      </c>
      <c r="E84" s="36">
        <f>+'REGION II'!E20</f>
        <v>7</v>
      </c>
      <c r="F84" s="36">
        <f>+'REGION II'!F20</f>
        <v>5</v>
      </c>
      <c r="G84" s="36">
        <f>+'REGION II'!G20</f>
        <v>5</v>
      </c>
      <c r="H84" s="36">
        <f>+'REGION II'!H20</f>
        <v>1</v>
      </c>
      <c r="I84" s="16">
        <f t="shared" si="46"/>
        <v>22</v>
      </c>
      <c r="K84" s="15" t="s">
        <v>5</v>
      </c>
      <c r="L84" s="42">
        <f t="shared" si="47"/>
        <v>9.0909090909090912E-2</v>
      </c>
      <c r="M84" s="42">
        <f t="shared" si="48"/>
        <v>9.0909090909090912E-2</v>
      </c>
      <c r="N84" s="42">
        <f t="shared" si="49"/>
        <v>0.31818181818181818</v>
      </c>
      <c r="O84" s="42">
        <f t="shared" si="50"/>
        <v>0.22727272727272727</v>
      </c>
      <c r="P84" s="42">
        <f t="shared" si="51"/>
        <v>0.22727272727272727</v>
      </c>
      <c r="Q84" s="42">
        <f t="shared" si="52"/>
        <v>4.5454545454545456E-2</v>
      </c>
      <c r="R84" s="20">
        <f t="shared" si="53"/>
        <v>1</v>
      </c>
    </row>
    <row r="85" spans="2:18" ht="15" customHeight="1" x14ac:dyDescent="0.25">
      <c r="B85" s="21" t="s">
        <v>6</v>
      </c>
      <c r="C85" s="36">
        <f>+REGIONIII!C18</f>
        <v>1</v>
      </c>
      <c r="D85" s="36">
        <f>+REGIONIII!D18</f>
        <v>2</v>
      </c>
      <c r="E85" s="36">
        <f>+REGIONIII!E18</f>
        <v>9</v>
      </c>
      <c r="F85" s="36">
        <f>+REGIONIII!F18</f>
        <v>4</v>
      </c>
      <c r="G85" s="36">
        <f>+REGIONIII!G18</f>
        <v>3</v>
      </c>
      <c r="H85" s="36">
        <f>+REGIONIII!H18</f>
        <v>0</v>
      </c>
      <c r="I85" s="16">
        <f t="shared" si="46"/>
        <v>19</v>
      </c>
      <c r="K85" s="15" t="s">
        <v>6</v>
      </c>
      <c r="L85" s="42">
        <f t="shared" si="47"/>
        <v>5.2631578947368418E-2</v>
      </c>
      <c r="M85" s="42">
        <f t="shared" si="48"/>
        <v>0.10526315789473684</v>
      </c>
      <c r="N85" s="42">
        <f t="shared" si="49"/>
        <v>0.47368421052631576</v>
      </c>
      <c r="O85" s="42">
        <f t="shared" si="50"/>
        <v>0.21052631578947367</v>
      </c>
      <c r="P85" s="42">
        <f t="shared" si="51"/>
        <v>0.15789473684210525</v>
      </c>
      <c r="Q85" s="42">
        <f t="shared" si="52"/>
        <v>0</v>
      </c>
      <c r="R85" s="20">
        <f t="shared" si="53"/>
        <v>1</v>
      </c>
    </row>
    <row r="86" spans="2:18" ht="25.5" customHeight="1" x14ac:dyDescent="0.25">
      <c r="B86" s="21" t="s">
        <v>7</v>
      </c>
      <c r="C86" s="36">
        <f>+REGIONIV!C19</f>
        <v>0</v>
      </c>
      <c r="D86" s="36">
        <f>+REGIONIV!D19</f>
        <v>0</v>
      </c>
      <c r="E86" s="36">
        <f>+REGIONIV!E19</f>
        <v>3</v>
      </c>
      <c r="F86" s="36">
        <f>+REGIONIV!F19</f>
        <v>4</v>
      </c>
      <c r="G86" s="36">
        <f>+REGIONIV!G19</f>
        <v>1</v>
      </c>
      <c r="H86" s="36">
        <f>+REGIONIV!H19</f>
        <v>0</v>
      </c>
      <c r="I86" s="16">
        <f t="shared" si="46"/>
        <v>8</v>
      </c>
      <c r="K86" s="15" t="s">
        <v>7</v>
      </c>
      <c r="L86" s="42">
        <f t="shared" si="47"/>
        <v>0</v>
      </c>
      <c r="M86" s="42">
        <f t="shared" si="48"/>
        <v>0</v>
      </c>
      <c r="N86" s="42">
        <f t="shared" si="49"/>
        <v>0.375</v>
      </c>
      <c r="O86" s="42">
        <f t="shared" si="50"/>
        <v>0.5</v>
      </c>
      <c r="P86" s="42">
        <f t="shared" si="51"/>
        <v>0.125</v>
      </c>
      <c r="Q86" s="42">
        <f t="shared" si="52"/>
        <v>0</v>
      </c>
      <c r="R86" s="20">
        <f t="shared" si="53"/>
        <v>1</v>
      </c>
    </row>
    <row r="87" spans="2:18" ht="15" customHeight="1" x14ac:dyDescent="0.25">
      <c r="B87" s="21" t="s">
        <v>23</v>
      </c>
      <c r="C87" s="36">
        <f>+REGIONV!C19</f>
        <v>1</v>
      </c>
      <c r="D87" s="36">
        <f>+REGIONV!D19</f>
        <v>1</v>
      </c>
      <c r="E87" s="36">
        <f>+REGIONV!E19</f>
        <v>2</v>
      </c>
      <c r="F87" s="36">
        <f>+REGIONV!F19</f>
        <v>4</v>
      </c>
      <c r="G87" s="36">
        <f>+REGIONV!G19</f>
        <v>0</v>
      </c>
      <c r="H87" s="36">
        <f>+REGIONV!H19</f>
        <v>0</v>
      </c>
      <c r="I87" s="16">
        <f t="shared" si="46"/>
        <v>8</v>
      </c>
      <c r="K87" s="15" t="s">
        <v>23</v>
      </c>
      <c r="L87" s="42">
        <f t="shared" si="47"/>
        <v>0.125</v>
      </c>
      <c r="M87" s="42">
        <f t="shared" si="48"/>
        <v>0.125</v>
      </c>
      <c r="N87" s="42">
        <f t="shared" si="49"/>
        <v>0.25</v>
      </c>
      <c r="O87" s="42">
        <f t="shared" si="50"/>
        <v>0.5</v>
      </c>
      <c r="P87" s="42">
        <f t="shared" si="51"/>
        <v>0</v>
      </c>
      <c r="Q87" s="42">
        <f t="shared" si="52"/>
        <v>0</v>
      </c>
      <c r="R87" s="20">
        <f t="shared" si="53"/>
        <v>1</v>
      </c>
    </row>
    <row r="88" spans="2:18" ht="15" customHeight="1" x14ac:dyDescent="0.25">
      <c r="B88" s="21" t="s">
        <v>24</v>
      </c>
      <c r="C88" s="36">
        <f>+REGIONVI!C18</f>
        <v>1</v>
      </c>
      <c r="D88" s="36">
        <f>+REGIONVI!D18</f>
        <v>3</v>
      </c>
      <c r="E88" s="36">
        <f>+REGIONVI!E18</f>
        <v>2</v>
      </c>
      <c r="F88" s="36">
        <f>+REGIONVI!F18</f>
        <v>3</v>
      </c>
      <c r="G88" s="36">
        <f>+REGIONVI!G18</f>
        <v>0</v>
      </c>
      <c r="H88" s="36">
        <f>+REGIONVI!H18</f>
        <v>0</v>
      </c>
      <c r="I88" s="16">
        <f t="shared" si="46"/>
        <v>9</v>
      </c>
      <c r="K88" s="15" t="s">
        <v>24</v>
      </c>
      <c r="L88" s="42">
        <f t="shared" si="47"/>
        <v>0.1111111111111111</v>
      </c>
      <c r="M88" s="42">
        <f t="shared" si="48"/>
        <v>0.33333333333333331</v>
      </c>
      <c r="N88" s="42">
        <f t="shared" si="49"/>
        <v>0.22222222222222221</v>
      </c>
      <c r="O88" s="42">
        <f t="shared" si="50"/>
        <v>0.33333333333333331</v>
      </c>
      <c r="P88" s="42">
        <f t="shared" si="51"/>
        <v>0</v>
      </c>
      <c r="Q88" s="42">
        <f t="shared" si="52"/>
        <v>0</v>
      </c>
      <c r="R88" s="20">
        <f t="shared" si="53"/>
        <v>1</v>
      </c>
    </row>
    <row r="89" spans="2:18" ht="28.5" customHeight="1" x14ac:dyDescent="0.25">
      <c r="B89" s="21" t="s">
        <v>25</v>
      </c>
      <c r="C89" s="36">
        <f>+REGIONVII!C20</f>
        <v>1</v>
      </c>
      <c r="D89" s="36">
        <f>+REGIONVII!D20</f>
        <v>1</v>
      </c>
      <c r="E89" s="36">
        <f>+REGIONVII!E20</f>
        <v>3</v>
      </c>
      <c r="F89" s="36">
        <f>+REGIONVII!F20</f>
        <v>7</v>
      </c>
      <c r="G89" s="36">
        <f>+REGIONVII!G20</f>
        <v>1</v>
      </c>
      <c r="H89" s="36">
        <f>+REGIONVII!H20</f>
        <v>1</v>
      </c>
      <c r="I89" s="16">
        <f t="shared" si="46"/>
        <v>14</v>
      </c>
      <c r="K89" s="15" t="s">
        <v>25</v>
      </c>
      <c r="L89" s="42">
        <f t="shared" si="47"/>
        <v>7.1428571428571425E-2</v>
      </c>
      <c r="M89" s="42">
        <f t="shared" si="48"/>
        <v>7.1428571428571425E-2</v>
      </c>
      <c r="N89" s="42">
        <f t="shared" si="49"/>
        <v>0.21428571428571427</v>
      </c>
      <c r="O89" s="42">
        <f t="shared" si="50"/>
        <v>0.5</v>
      </c>
      <c r="P89" s="42">
        <f t="shared" si="51"/>
        <v>7.1428571428571425E-2</v>
      </c>
      <c r="Q89" s="42">
        <f t="shared" si="52"/>
        <v>7.1428571428571425E-2</v>
      </c>
      <c r="R89" s="20">
        <f t="shared" si="53"/>
        <v>0.99999999999999989</v>
      </c>
    </row>
    <row r="90" spans="2:18" ht="28.5" x14ac:dyDescent="0.25">
      <c r="B90" s="21" t="s">
        <v>11</v>
      </c>
      <c r="C90" s="36">
        <f>+REGIONVIII!C20</f>
        <v>1</v>
      </c>
      <c r="D90" s="36">
        <f>+REGIONVIII!D20</f>
        <v>0</v>
      </c>
      <c r="E90" s="36">
        <f>+REGIONVIII!E20</f>
        <v>3</v>
      </c>
      <c r="F90" s="36">
        <f>+REGIONVIII!F20</f>
        <v>7</v>
      </c>
      <c r="G90" s="36">
        <f>+REGIONVIII!G20</f>
        <v>1</v>
      </c>
      <c r="H90" s="36">
        <f>+REGIONVIII!H20</f>
        <v>0</v>
      </c>
      <c r="I90" s="16">
        <f t="shared" si="46"/>
        <v>12</v>
      </c>
      <c r="K90" s="15" t="s">
        <v>11</v>
      </c>
      <c r="L90" s="42">
        <f t="shared" si="47"/>
        <v>8.3333333333333329E-2</v>
      </c>
      <c r="M90" s="42">
        <f t="shared" si="48"/>
        <v>0</v>
      </c>
      <c r="N90" s="42">
        <f t="shared" si="49"/>
        <v>0.25</v>
      </c>
      <c r="O90" s="42">
        <f t="shared" si="50"/>
        <v>0.58333333333333337</v>
      </c>
      <c r="P90" s="42">
        <f t="shared" si="51"/>
        <v>8.3333333333333329E-2</v>
      </c>
      <c r="Q90" s="42">
        <f t="shared" si="52"/>
        <v>0</v>
      </c>
      <c r="R90" s="20">
        <f t="shared" si="53"/>
        <v>1</v>
      </c>
    </row>
    <row r="91" spans="2:18" ht="33" customHeight="1" x14ac:dyDescent="0.25">
      <c r="B91" s="76" t="s">
        <v>26</v>
      </c>
      <c r="C91" s="77">
        <f t="shared" ref="C91:H91" si="54">SUM(C82:C90)</f>
        <v>7</v>
      </c>
      <c r="D91" s="77">
        <f t="shared" si="54"/>
        <v>14</v>
      </c>
      <c r="E91" s="77">
        <f t="shared" si="54"/>
        <v>37</v>
      </c>
      <c r="F91" s="77">
        <f t="shared" si="54"/>
        <v>50</v>
      </c>
      <c r="G91" s="77">
        <f t="shared" si="54"/>
        <v>15</v>
      </c>
      <c r="H91" s="77">
        <f t="shared" si="54"/>
        <v>3</v>
      </c>
      <c r="I91" s="77">
        <f>SUM(C91:H91)</f>
        <v>126</v>
      </c>
      <c r="K91" s="76" t="s">
        <v>26</v>
      </c>
      <c r="L91" s="78">
        <f t="shared" si="47"/>
        <v>5.5555555555555552E-2</v>
      </c>
      <c r="M91" s="78">
        <f t="shared" si="48"/>
        <v>0.1111111111111111</v>
      </c>
      <c r="N91" s="78">
        <f t="shared" si="49"/>
        <v>0.29365079365079366</v>
      </c>
      <c r="O91" s="78">
        <f t="shared" si="50"/>
        <v>0.3968253968253968</v>
      </c>
      <c r="P91" s="78">
        <f t="shared" si="51"/>
        <v>0.11904761904761904</v>
      </c>
      <c r="Q91" s="78">
        <f t="shared" si="52"/>
        <v>2.3809523809523808E-2</v>
      </c>
      <c r="R91" s="81">
        <f t="shared" si="53"/>
        <v>1</v>
      </c>
    </row>
    <row r="92" spans="2:18" ht="33" customHeight="1" x14ac:dyDescent="0.25">
      <c r="B92" s="25"/>
      <c r="C92" s="26"/>
      <c r="D92" s="26"/>
      <c r="E92" s="26"/>
      <c r="F92" s="26"/>
      <c r="G92" s="26"/>
      <c r="H92" s="26"/>
      <c r="I92" s="26"/>
      <c r="J92" s="8"/>
      <c r="K92" s="25"/>
      <c r="L92" s="27"/>
      <c r="M92" s="27"/>
      <c r="N92" s="27"/>
      <c r="O92" s="27"/>
      <c r="P92" s="27"/>
      <c r="Q92" s="27"/>
      <c r="R92" s="28"/>
    </row>
    <row r="93" spans="2:18" ht="33" customHeight="1" x14ac:dyDescent="0.25">
      <c r="B93" s="25"/>
      <c r="C93" s="26"/>
      <c r="D93" s="26"/>
      <c r="E93" s="26"/>
      <c r="F93" s="26"/>
      <c r="G93" s="26"/>
      <c r="H93" s="26"/>
      <c r="I93" s="26"/>
      <c r="J93" s="8"/>
      <c r="K93" s="25"/>
      <c r="L93" s="27"/>
      <c r="M93" s="27"/>
      <c r="N93" s="27"/>
      <c r="O93" s="27"/>
      <c r="P93" s="27"/>
      <c r="Q93" s="27"/>
      <c r="R93" s="28"/>
    </row>
    <row r="94" spans="2:18" ht="31.5" customHeight="1" x14ac:dyDescent="0.25">
      <c r="B94" s="199" t="s">
        <v>77</v>
      </c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</row>
    <row r="95" spans="2:18" ht="24" customHeight="1" x14ac:dyDescent="0.25">
      <c r="B95" s="144" t="s">
        <v>37</v>
      </c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</row>
    <row r="96" spans="2:18" x14ac:dyDescent="0.25">
      <c r="B96" s="192" t="s">
        <v>57</v>
      </c>
      <c r="C96" s="193"/>
      <c r="D96" s="193"/>
      <c r="E96" s="193"/>
      <c r="F96" s="193"/>
      <c r="G96" s="193"/>
      <c r="H96" s="193"/>
      <c r="I96" s="194"/>
      <c r="K96" s="192" t="s">
        <v>57</v>
      </c>
      <c r="L96" s="193"/>
      <c r="M96" s="193"/>
      <c r="N96" s="193"/>
      <c r="O96" s="193"/>
      <c r="P96" s="193"/>
      <c r="Q96" s="193"/>
      <c r="R96" s="194"/>
    </row>
    <row r="97" spans="2:18" ht="15.75" x14ac:dyDescent="0.25">
      <c r="B97" s="72" t="s">
        <v>76</v>
      </c>
      <c r="C97" s="73" t="s">
        <v>36</v>
      </c>
      <c r="D97" s="73" t="s">
        <v>13</v>
      </c>
      <c r="E97" s="73" t="s">
        <v>14</v>
      </c>
      <c r="F97" s="73" t="s">
        <v>15</v>
      </c>
      <c r="G97" s="73" t="s">
        <v>16</v>
      </c>
      <c r="H97" s="73" t="s">
        <v>17</v>
      </c>
      <c r="I97" s="73" t="s">
        <v>20</v>
      </c>
      <c r="K97" s="72" t="s">
        <v>76</v>
      </c>
      <c r="L97" s="73" t="s">
        <v>36</v>
      </c>
      <c r="M97" s="73" t="s">
        <v>13</v>
      </c>
      <c r="N97" s="73" t="s">
        <v>14</v>
      </c>
      <c r="O97" s="73" t="s">
        <v>15</v>
      </c>
      <c r="P97" s="73" t="s">
        <v>16</v>
      </c>
      <c r="Q97" s="73" t="s">
        <v>17</v>
      </c>
      <c r="R97" s="73" t="s">
        <v>20</v>
      </c>
    </row>
    <row r="98" spans="2:18" x14ac:dyDescent="0.25">
      <c r="B98" s="15" t="s">
        <v>22</v>
      </c>
      <c r="C98" s="19">
        <f>+'REGION O'!C19</f>
        <v>9</v>
      </c>
      <c r="D98" s="19">
        <f>+'REGION O'!D19</f>
        <v>8</v>
      </c>
      <c r="E98" s="19">
        <f>+'REGION O'!E19</f>
        <v>5</v>
      </c>
      <c r="F98" s="19">
        <f>+'REGION O'!F19</f>
        <v>3</v>
      </c>
      <c r="G98" s="19">
        <f>+'REGION O'!G19</f>
        <v>0</v>
      </c>
      <c r="H98" s="19">
        <f>+'REGION O'!H19</f>
        <v>0</v>
      </c>
      <c r="I98" s="13">
        <f t="shared" ref="I98:I106" si="55">SUM(C98:H98)</f>
        <v>25</v>
      </c>
      <c r="K98" s="15" t="s">
        <v>22</v>
      </c>
      <c r="L98" s="42">
        <f>+C98/I98</f>
        <v>0.36</v>
      </c>
      <c r="M98" s="42">
        <f>+D98/I98</f>
        <v>0.32</v>
      </c>
      <c r="N98" s="42">
        <f>+E98/I98</f>
        <v>0.2</v>
      </c>
      <c r="O98" s="42">
        <f>+F98/I98</f>
        <v>0.12</v>
      </c>
      <c r="P98" s="42">
        <f>+G98/I98</f>
        <v>0</v>
      </c>
      <c r="Q98" s="42">
        <f>+H98/I98</f>
        <v>0</v>
      </c>
      <c r="R98" s="17">
        <f>SUM(L98:Q98)</f>
        <v>0.99999999999999989</v>
      </c>
    </row>
    <row r="99" spans="2:18" x14ac:dyDescent="0.25">
      <c r="B99" s="15" t="s">
        <v>4</v>
      </c>
      <c r="C99" s="19">
        <f>'REGION I'!C21</f>
        <v>0</v>
      </c>
      <c r="D99" s="19">
        <f>'REGION I'!D21</f>
        <v>5</v>
      </c>
      <c r="E99" s="19">
        <f>'REGION I'!E21</f>
        <v>0</v>
      </c>
      <c r="F99" s="19">
        <f>'REGION I'!F21</f>
        <v>2</v>
      </c>
      <c r="G99" s="19">
        <f>'REGION I'!G21</f>
        <v>0</v>
      </c>
      <c r="H99" s="19">
        <f>'REGION I'!H21</f>
        <v>0</v>
      </c>
      <c r="I99" s="13">
        <f t="shared" si="55"/>
        <v>7</v>
      </c>
      <c r="K99" s="15" t="s">
        <v>4</v>
      </c>
      <c r="L99" s="42">
        <f t="shared" ref="L99:L107" si="56">+C99/I99</f>
        <v>0</v>
      </c>
      <c r="M99" s="42">
        <f t="shared" ref="M99:M107" si="57">+D99/I99</f>
        <v>0.7142857142857143</v>
      </c>
      <c r="N99" s="42">
        <f t="shared" ref="N99:N107" si="58">+E99/I99</f>
        <v>0</v>
      </c>
      <c r="O99" s="42">
        <f t="shared" ref="O99:O107" si="59">+F99/I99</f>
        <v>0.2857142857142857</v>
      </c>
      <c r="P99" s="42">
        <f t="shared" ref="P99:P107" si="60">+G99/I99</f>
        <v>0</v>
      </c>
      <c r="Q99" s="42">
        <f t="shared" ref="Q99:Q107" si="61">+H99/I99</f>
        <v>0</v>
      </c>
      <c r="R99" s="17">
        <f t="shared" ref="R99:R107" si="62">SUM(L99:Q99)</f>
        <v>1</v>
      </c>
    </row>
    <row r="100" spans="2:18" x14ac:dyDescent="0.25">
      <c r="B100" s="15" t="s">
        <v>5</v>
      </c>
      <c r="C100" s="19">
        <f>+'REGION II'!C21</f>
        <v>5</v>
      </c>
      <c r="D100" s="19">
        <f>+'REGION II'!D21</f>
        <v>10</v>
      </c>
      <c r="E100" s="19">
        <f>+'REGION II'!E21</f>
        <v>7</v>
      </c>
      <c r="F100" s="19">
        <f>+'REGION II'!F21</f>
        <v>0</v>
      </c>
      <c r="G100" s="19">
        <f>+'REGION II'!G21</f>
        <v>0</v>
      </c>
      <c r="H100" s="19">
        <f>+'REGION II'!H21</f>
        <v>0</v>
      </c>
      <c r="I100" s="13">
        <f t="shared" si="55"/>
        <v>22</v>
      </c>
      <c r="K100" s="15" t="s">
        <v>5</v>
      </c>
      <c r="L100" s="42">
        <f t="shared" si="56"/>
        <v>0.22727272727272727</v>
      </c>
      <c r="M100" s="42">
        <f t="shared" si="57"/>
        <v>0.45454545454545453</v>
      </c>
      <c r="N100" s="42">
        <f t="shared" si="58"/>
        <v>0.31818181818181818</v>
      </c>
      <c r="O100" s="42">
        <f t="shared" si="59"/>
        <v>0</v>
      </c>
      <c r="P100" s="42">
        <f t="shared" si="60"/>
        <v>0</v>
      </c>
      <c r="Q100" s="42">
        <f t="shared" si="61"/>
        <v>0</v>
      </c>
      <c r="R100" s="17">
        <f t="shared" si="62"/>
        <v>1</v>
      </c>
    </row>
    <row r="101" spans="2:18" x14ac:dyDescent="0.25">
      <c r="B101" s="15" t="s">
        <v>6</v>
      </c>
      <c r="C101" s="19">
        <f>+REGIONIII!C19</f>
        <v>5</v>
      </c>
      <c r="D101" s="19">
        <f>+REGIONIII!D19</f>
        <v>5</v>
      </c>
      <c r="E101" s="19">
        <f>+REGIONIII!E19</f>
        <v>4</v>
      </c>
      <c r="F101" s="19">
        <f>+REGIONIII!F19</f>
        <v>2</v>
      </c>
      <c r="G101" s="19">
        <f>+REGIONIII!G19</f>
        <v>0</v>
      </c>
      <c r="H101" s="19">
        <f>+REGIONIII!H19</f>
        <v>0</v>
      </c>
      <c r="I101" s="14">
        <f t="shared" si="55"/>
        <v>16</v>
      </c>
      <c r="K101" s="15" t="s">
        <v>6</v>
      </c>
      <c r="L101" s="42">
        <f t="shared" si="56"/>
        <v>0.3125</v>
      </c>
      <c r="M101" s="42">
        <f t="shared" si="57"/>
        <v>0.3125</v>
      </c>
      <c r="N101" s="42">
        <f t="shared" si="58"/>
        <v>0.25</v>
      </c>
      <c r="O101" s="42">
        <f t="shared" si="59"/>
        <v>0.125</v>
      </c>
      <c r="P101" s="42">
        <f t="shared" si="60"/>
        <v>0</v>
      </c>
      <c r="Q101" s="42">
        <f t="shared" si="61"/>
        <v>0</v>
      </c>
      <c r="R101" s="17">
        <f t="shared" si="62"/>
        <v>1</v>
      </c>
    </row>
    <row r="102" spans="2:18" x14ac:dyDescent="0.25">
      <c r="B102" s="15" t="s">
        <v>7</v>
      </c>
      <c r="C102" s="19">
        <f>+REGIONIV!C20</f>
        <v>0</v>
      </c>
      <c r="D102" s="19">
        <f>+REGIONIV!D20</f>
        <v>3</v>
      </c>
      <c r="E102" s="19">
        <f>+REGIONIV!E20</f>
        <v>2</v>
      </c>
      <c r="F102" s="19">
        <f>+REGIONIV!F20</f>
        <v>2</v>
      </c>
      <c r="G102" s="19">
        <f>+REGIONIV!G20</f>
        <v>1</v>
      </c>
      <c r="H102" s="19">
        <f>+REGIONIV!H20</f>
        <v>0</v>
      </c>
      <c r="I102" s="13">
        <f t="shared" si="55"/>
        <v>8</v>
      </c>
      <c r="K102" s="15" t="s">
        <v>7</v>
      </c>
      <c r="L102" s="42">
        <f t="shared" si="56"/>
        <v>0</v>
      </c>
      <c r="M102" s="42">
        <f t="shared" si="57"/>
        <v>0.375</v>
      </c>
      <c r="N102" s="42">
        <f t="shared" si="58"/>
        <v>0.25</v>
      </c>
      <c r="O102" s="42">
        <f t="shared" si="59"/>
        <v>0.25</v>
      </c>
      <c r="P102" s="42">
        <f t="shared" si="60"/>
        <v>0.125</v>
      </c>
      <c r="Q102" s="42">
        <f t="shared" si="61"/>
        <v>0</v>
      </c>
      <c r="R102" s="17">
        <f t="shared" si="62"/>
        <v>1</v>
      </c>
    </row>
    <row r="103" spans="2:18" x14ac:dyDescent="0.25">
      <c r="B103" s="15" t="s">
        <v>23</v>
      </c>
      <c r="C103" s="19">
        <f>+REGIONV!C20</f>
        <v>2</v>
      </c>
      <c r="D103" s="19">
        <f>+REGIONV!D20</f>
        <v>3</v>
      </c>
      <c r="E103" s="19">
        <f>+REGIONV!E20</f>
        <v>0</v>
      </c>
      <c r="F103" s="19">
        <f>+REGIONV!F20</f>
        <v>2</v>
      </c>
      <c r="G103" s="19">
        <f>+REGIONV!G20</f>
        <v>0</v>
      </c>
      <c r="H103" s="19">
        <f>+REGIONV!H20</f>
        <v>0</v>
      </c>
      <c r="I103" s="13">
        <f t="shared" si="55"/>
        <v>7</v>
      </c>
      <c r="K103" s="15" t="s">
        <v>23</v>
      </c>
      <c r="L103" s="42">
        <f t="shared" si="56"/>
        <v>0.2857142857142857</v>
      </c>
      <c r="M103" s="42">
        <f t="shared" si="57"/>
        <v>0.42857142857142855</v>
      </c>
      <c r="N103" s="42">
        <f t="shared" si="58"/>
        <v>0</v>
      </c>
      <c r="O103" s="42">
        <f t="shared" si="59"/>
        <v>0.2857142857142857</v>
      </c>
      <c r="P103" s="42">
        <f t="shared" si="60"/>
        <v>0</v>
      </c>
      <c r="Q103" s="42">
        <f t="shared" si="61"/>
        <v>0</v>
      </c>
      <c r="R103" s="17">
        <f t="shared" si="62"/>
        <v>0.99999999999999989</v>
      </c>
    </row>
    <row r="104" spans="2:18" ht="15" customHeight="1" x14ac:dyDescent="0.25">
      <c r="B104" s="15" t="s">
        <v>24</v>
      </c>
      <c r="C104" s="19">
        <f>+REGIONVI!C19</f>
        <v>3</v>
      </c>
      <c r="D104" s="19">
        <f>+REGIONVI!D19</f>
        <v>4</v>
      </c>
      <c r="E104" s="19">
        <f>+REGIONVI!E19</f>
        <v>2</v>
      </c>
      <c r="F104" s="19">
        <f>+REGIONVI!F19</f>
        <v>0</v>
      </c>
      <c r="G104" s="19">
        <f>+REGIONVI!G19</f>
        <v>0</v>
      </c>
      <c r="H104" s="19">
        <f>+REGIONVI!H19</f>
        <v>0</v>
      </c>
      <c r="I104" s="13">
        <f t="shared" si="55"/>
        <v>9</v>
      </c>
      <c r="K104" s="15" t="s">
        <v>24</v>
      </c>
      <c r="L104" s="42">
        <f t="shared" si="56"/>
        <v>0.33333333333333331</v>
      </c>
      <c r="M104" s="42">
        <f t="shared" si="57"/>
        <v>0.44444444444444442</v>
      </c>
      <c r="N104" s="42">
        <f t="shared" si="58"/>
        <v>0.22222222222222221</v>
      </c>
      <c r="O104" s="42">
        <f t="shared" si="59"/>
        <v>0</v>
      </c>
      <c r="P104" s="42">
        <f t="shared" si="60"/>
        <v>0</v>
      </c>
      <c r="Q104" s="42">
        <f t="shared" si="61"/>
        <v>0</v>
      </c>
      <c r="R104" s="17">
        <f t="shared" si="62"/>
        <v>0.99999999999999989</v>
      </c>
    </row>
    <row r="105" spans="2:18" ht="28.5" x14ac:dyDescent="0.25">
      <c r="B105" s="15" t="s">
        <v>25</v>
      </c>
      <c r="C105" s="19">
        <f>+REGIONVII!C21</f>
        <v>5</v>
      </c>
      <c r="D105" s="19">
        <f>+REGIONVII!D21</f>
        <v>6</v>
      </c>
      <c r="E105" s="19">
        <f>+REGIONVII!E21</f>
        <v>2</v>
      </c>
      <c r="F105" s="19">
        <f>+REGIONVII!F21</f>
        <v>0</v>
      </c>
      <c r="G105" s="19">
        <f>+REGIONVII!G21</f>
        <v>0</v>
      </c>
      <c r="H105" s="19">
        <f>+REGIONVII!H21</f>
        <v>0</v>
      </c>
      <c r="I105" s="13">
        <f t="shared" si="55"/>
        <v>13</v>
      </c>
      <c r="K105" s="15" t="s">
        <v>25</v>
      </c>
      <c r="L105" s="42">
        <f t="shared" si="56"/>
        <v>0.38461538461538464</v>
      </c>
      <c r="M105" s="42">
        <f t="shared" si="57"/>
        <v>0.46153846153846156</v>
      </c>
      <c r="N105" s="42">
        <f t="shared" si="58"/>
        <v>0.15384615384615385</v>
      </c>
      <c r="O105" s="42">
        <f t="shared" si="59"/>
        <v>0</v>
      </c>
      <c r="P105" s="42">
        <f t="shared" si="60"/>
        <v>0</v>
      </c>
      <c r="Q105" s="42">
        <f t="shared" si="61"/>
        <v>0</v>
      </c>
      <c r="R105" s="17">
        <f t="shared" si="62"/>
        <v>1</v>
      </c>
    </row>
    <row r="106" spans="2:18" ht="28.5" x14ac:dyDescent="0.25">
      <c r="B106" s="15" t="s">
        <v>11</v>
      </c>
      <c r="C106" s="19">
        <f>REGIONVIII!C21</f>
        <v>4</v>
      </c>
      <c r="D106" s="19">
        <f>REGIONVIII!D21</f>
        <v>4</v>
      </c>
      <c r="E106" s="19">
        <f>REGIONVIII!E21</f>
        <v>4</v>
      </c>
      <c r="F106" s="19">
        <f>REGIONVIII!F21</f>
        <v>1</v>
      </c>
      <c r="G106" s="19">
        <f>REGIONVIII!G21</f>
        <v>0</v>
      </c>
      <c r="H106" s="19">
        <f>REGIONVIII!H21</f>
        <v>0</v>
      </c>
      <c r="I106" s="13">
        <f t="shared" si="55"/>
        <v>13</v>
      </c>
      <c r="K106" s="15" t="s">
        <v>11</v>
      </c>
      <c r="L106" s="42">
        <f t="shared" si="56"/>
        <v>0.30769230769230771</v>
      </c>
      <c r="M106" s="42">
        <f t="shared" si="57"/>
        <v>0.30769230769230771</v>
      </c>
      <c r="N106" s="42">
        <f t="shared" si="58"/>
        <v>0.30769230769230771</v>
      </c>
      <c r="O106" s="42">
        <f t="shared" si="59"/>
        <v>7.6923076923076927E-2</v>
      </c>
      <c r="P106" s="42">
        <f t="shared" si="60"/>
        <v>0</v>
      </c>
      <c r="Q106" s="42">
        <f t="shared" si="61"/>
        <v>0</v>
      </c>
      <c r="R106" s="17">
        <f t="shared" si="62"/>
        <v>1</v>
      </c>
    </row>
    <row r="107" spans="2:18" ht="28.5" x14ac:dyDescent="0.25">
      <c r="B107" s="76" t="s">
        <v>26</v>
      </c>
      <c r="C107" s="77">
        <f t="shared" ref="C107:I107" si="63">SUM(C98:C106)</f>
        <v>33</v>
      </c>
      <c r="D107" s="77">
        <f t="shared" si="63"/>
        <v>48</v>
      </c>
      <c r="E107" s="77">
        <f t="shared" si="63"/>
        <v>26</v>
      </c>
      <c r="F107" s="77">
        <f t="shared" si="63"/>
        <v>12</v>
      </c>
      <c r="G107" s="77">
        <f t="shared" si="63"/>
        <v>1</v>
      </c>
      <c r="H107" s="77">
        <f t="shared" si="63"/>
        <v>0</v>
      </c>
      <c r="I107" s="80">
        <f t="shared" si="63"/>
        <v>120</v>
      </c>
      <c r="K107" s="76" t="s">
        <v>26</v>
      </c>
      <c r="L107" s="78">
        <f t="shared" si="56"/>
        <v>0.27500000000000002</v>
      </c>
      <c r="M107" s="78">
        <f t="shared" si="57"/>
        <v>0.4</v>
      </c>
      <c r="N107" s="78">
        <f t="shared" si="58"/>
        <v>0.21666666666666667</v>
      </c>
      <c r="O107" s="78">
        <f t="shared" si="59"/>
        <v>0.1</v>
      </c>
      <c r="P107" s="78">
        <f t="shared" si="60"/>
        <v>8.3333333333333332E-3</v>
      </c>
      <c r="Q107" s="78">
        <f t="shared" si="61"/>
        <v>0</v>
      </c>
      <c r="R107" s="78">
        <f t="shared" si="62"/>
        <v>1</v>
      </c>
    </row>
    <row r="108" spans="2:18" ht="28.5" customHeight="1" x14ac:dyDescent="0.25">
      <c r="B108" s="195" t="s">
        <v>58</v>
      </c>
      <c r="C108" s="196"/>
      <c r="D108" s="196"/>
      <c r="E108" s="196"/>
      <c r="F108" s="196"/>
      <c r="G108" s="196"/>
      <c r="H108" s="196"/>
      <c r="I108" s="197"/>
      <c r="K108" s="195" t="s">
        <v>58</v>
      </c>
      <c r="L108" s="196"/>
      <c r="M108" s="196"/>
      <c r="N108" s="196"/>
      <c r="O108" s="196"/>
      <c r="P108" s="196"/>
      <c r="Q108" s="196"/>
      <c r="R108" s="197"/>
    </row>
    <row r="109" spans="2:18" ht="15.75" x14ac:dyDescent="0.25">
      <c r="B109" s="72" t="s">
        <v>76</v>
      </c>
      <c r="C109" s="73" t="s">
        <v>36</v>
      </c>
      <c r="D109" s="73" t="s">
        <v>13</v>
      </c>
      <c r="E109" s="73" t="s">
        <v>14</v>
      </c>
      <c r="F109" s="73" t="s">
        <v>15</v>
      </c>
      <c r="G109" s="73" t="s">
        <v>16</v>
      </c>
      <c r="H109" s="73" t="s">
        <v>17</v>
      </c>
      <c r="I109" s="73" t="s">
        <v>20</v>
      </c>
      <c r="K109" s="72" t="s">
        <v>76</v>
      </c>
      <c r="L109" s="73" t="s">
        <v>36</v>
      </c>
      <c r="M109" s="73" t="s">
        <v>13</v>
      </c>
      <c r="N109" s="73" t="s">
        <v>14</v>
      </c>
      <c r="O109" s="73" t="s">
        <v>15</v>
      </c>
      <c r="P109" s="73" t="s">
        <v>16</v>
      </c>
      <c r="Q109" s="73" t="s">
        <v>17</v>
      </c>
      <c r="R109" s="73" t="s">
        <v>20</v>
      </c>
    </row>
    <row r="110" spans="2:18" x14ac:dyDescent="0.25">
      <c r="B110" s="15" t="s">
        <v>22</v>
      </c>
      <c r="C110" s="19">
        <f>+'REGION O'!C20</f>
        <v>7</v>
      </c>
      <c r="D110" s="19">
        <f>+'REGION O'!D20</f>
        <v>6</v>
      </c>
      <c r="E110" s="19">
        <f>+'REGION O'!E20</f>
        <v>12</v>
      </c>
      <c r="F110" s="19">
        <f>+'REGION O'!F20</f>
        <v>1</v>
      </c>
      <c r="G110" s="19">
        <f>+'REGION O'!G20</f>
        <v>0</v>
      </c>
      <c r="H110" s="19">
        <f>+'REGION O'!H20</f>
        <v>0</v>
      </c>
      <c r="I110" s="13">
        <f t="shared" ref="I110:I118" si="64">SUM(C110:H110)</f>
        <v>26</v>
      </c>
      <c r="K110" s="15" t="s">
        <v>22</v>
      </c>
      <c r="L110" s="42">
        <f>+C110/I110</f>
        <v>0.26923076923076922</v>
      </c>
      <c r="M110" s="42">
        <f>+D110/I110</f>
        <v>0.23076923076923078</v>
      </c>
      <c r="N110" s="42">
        <f>+E110/I110</f>
        <v>0.46153846153846156</v>
      </c>
      <c r="O110" s="42">
        <f>+F110/I110</f>
        <v>3.8461538461538464E-2</v>
      </c>
      <c r="P110" s="42">
        <f>+G110/I110</f>
        <v>0</v>
      </c>
      <c r="Q110" s="42">
        <f>+H110/I110</f>
        <v>0</v>
      </c>
      <c r="R110" s="17">
        <f t="shared" ref="R110:R119" si="65">SUM(L110:Q110)</f>
        <v>1</v>
      </c>
    </row>
    <row r="111" spans="2:18" x14ac:dyDescent="0.25">
      <c r="B111" s="15" t="s">
        <v>4</v>
      </c>
      <c r="C111" s="19">
        <f>'REGION I'!C22</f>
        <v>2</v>
      </c>
      <c r="D111" s="19">
        <f>'REGION I'!D22</f>
        <v>3</v>
      </c>
      <c r="E111" s="19">
        <f>'REGION I'!E22</f>
        <v>2</v>
      </c>
      <c r="F111" s="19">
        <f>'REGION I'!F22</f>
        <v>1</v>
      </c>
      <c r="G111" s="19">
        <f>'REGION I'!G22</f>
        <v>0</v>
      </c>
      <c r="H111" s="19">
        <f>'REGION I'!H22</f>
        <v>0</v>
      </c>
      <c r="I111" s="13">
        <f t="shared" si="64"/>
        <v>8</v>
      </c>
      <c r="K111" s="15" t="s">
        <v>4</v>
      </c>
      <c r="L111" s="42">
        <f t="shared" ref="L111:L119" si="66">+C111/I111</f>
        <v>0.25</v>
      </c>
      <c r="M111" s="42">
        <f t="shared" ref="M111:M119" si="67">+D111/I111</f>
        <v>0.375</v>
      </c>
      <c r="N111" s="42">
        <f t="shared" ref="N111:N119" si="68">+E111/I111</f>
        <v>0.25</v>
      </c>
      <c r="O111" s="42">
        <f t="shared" ref="O111:O119" si="69">+F111/I111</f>
        <v>0.125</v>
      </c>
      <c r="P111" s="42">
        <f t="shared" ref="P111:P119" si="70">+G111/I111</f>
        <v>0</v>
      </c>
      <c r="Q111" s="42">
        <f t="shared" ref="Q111:Q119" si="71">+H111/I111</f>
        <v>0</v>
      </c>
      <c r="R111" s="17">
        <f t="shared" si="65"/>
        <v>1</v>
      </c>
    </row>
    <row r="112" spans="2:18" x14ac:dyDescent="0.25">
      <c r="B112" s="15" t="s">
        <v>5</v>
      </c>
      <c r="C112" s="19">
        <f>+'REGION II'!C22</f>
        <v>7</v>
      </c>
      <c r="D112" s="19">
        <f>+'REGION II'!D22</f>
        <v>11</v>
      </c>
      <c r="E112" s="19">
        <f>+'REGION II'!E22</f>
        <v>3</v>
      </c>
      <c r="F112" s="19">
        <f>+'REGION II'!F22</f>
        <v>1</v>
      </c>
      <c r="G112" s="19">
        <f>+'REGION II'!G22</f>
        <v>0</v>
      </c>
      <c r="H112" s="19">
        <f>+'REGION II'!H22</f>
        <v>0</v>
      </c>
      <c r="I112" s="13">
        <f t="shared" si="64"/>
        <v>22</v>
      </c>
      <c r="K112" s="15" t="s">
        <v>5</v>
      </c>
      <c r="L112" s="42">
        <f t="shared" si="66"/>
        <v>0.31818181818181818</v>
      </c>
      <c r="M112" s="42">
        <f t="shared" si="67"/>
        <v>0.5</v>
      </c>
      <c r="N112" s="42">
        <f t="shared" si="68"/>
        <v>0.13636363636363635</v>
      </c>
      <c r="O112" s="42">
        <f t="shared" si="69"/>
        <v>4.5454545454545456E-2</v>
      </c>
      <c r="P112" s="42">
        <f t="shared" si="70"/>
        <v>0</v>
      </c>
      <c r="Q112" s="42">
        <f t="shared" si="71"/>
        <v>0</v>
      </c>
      <c r="R112" s="17">
        <f t="shared" si="65"/>
        <v>0.99999999999999989</v>
      </c>
    </row>
    <row r="113" spans="2:18" x14ac:dyDescent="0.25">
      <c r="B113" s="15" t="s">
        <v>6</v>
      </c>
      <c r="C113" s="19">
        <f>+REGIONIII!C20</f>
        <v>7</v>
      </c>
      <c r="D113" s="19">
        <f>+REGIONIII!D20</f>
        <v>6</v>
      </c>
      <c r="E113" s="19">
        <f>+REGIONIII!E20</f>
        <v>3</v>
      </c>
      <c r="F113" s="19">
        <f>+REGIONIII!F20</f>
        <v>2</v>
      </c>
      <c r="G113" s="19">
        <f>+REGIONIII!G20</f>
        <v>0</v>
      </c>
      <c r="H113" s="19">
        <f>+REGIONIII!H20</f>
        <v>1</v>
      </c>
      <c r="I113" s="13">
        <f t="shared" si="64"/>
        <v>19</v>
      </c>
      <c r="K113" s="15" t="s">
        <v>6</v>
      </c>
      <c r="L113" s="42">
        <f t="shared" si="66"/>
        <v>0.36842105263157893</v>
      </c>
      <c r="M113" s="42">
        <f t="shared" si="67"/>
        <v>0.31578947368421051</v>
      </c>
      <c r="N113" s="42">
        <f t="shared" si="68"/>
        <v>0.15789473684210525</v>
      </c>
      <c r="O113" s="42">
        <f t="shared" si="69"/>
        <v>0.10526315789473684</v>
      </c>
      <c r="P113" s="42">
        <f t="shared" si="70"/>
        <v>0</v>
      </c>
      <c r="Q113" s="42">
        <f t="shared" si="71"/>
        <v>5.2631578947368418E-2</v>
      </c>
      <c r="R113" s="17">
        <f t="shared" si="65"/>
        <v>1</v>
      </c>
    </row>
    <row r="114" spans="2:18" x14ac:dyDescent="0.25">
      <c r="B114" s="15" t="s">
        <v>7</v>
      </c>
      <c r="C114" s="19">
        <f>+REGIONIV!C21</f>
        <v>1</v>
      </c>
      <c r="D114" s="19">
        <f>+REGIONIV!D21</f>
        <v>1</v>
      </c>
      <c r="E114" s="19">
        <f>+REGIONIV!E21</f>
        <v>2</v>
      </c>
      <c r="F114" s="19">
        <f>+REGIONIV!F21</f>
        <v>1</v>
      </c>
      <c r="G114" s="19">
        <f>+REGIONIV!G21</f>
        <v>0</v>
      </c>
      <c r="H114" s="19">
        <f>+REGIONIV!H21</f>
        <v>0</v>
      </c>
      <c r="I114" s="13">
        <f t="shared" si="64"/>
        <v>5</v>
      </c>
      <c r="K114" s="15" t="s">
        <v>7</v>
      </c>
      <c r="L114" s="42">
        <f t="shared" si="66"/>
        <v>0.2</v>
      </c>
      <c r="M114" s="42">
        <f t="shared" si="67"/>
        <v>0.2</v>
      </c>
      <c r="N114" s="42">
        <f t="shared" si="68"/>
        <v>0.4</v>
      </c>
      <c r="O114" s="42">
        <f t="shared" si="69"/>
        <v>0.2</v>
      </c>
      <c r="P114" s="42">
        <f t="shared" si="70"/>
        <v>0</v>
      </c>
      <c r="Q114" s="42">
        <f t="shared" si="71"/>
        <v>0</v>
      </c>
      <c r="R114" s="17">
        <f t="shared" si="65"/>
        <v>1</v>
      </c>
    </row>
    <row r="115" spans="2:18" x14ac:dyDescent="0.25">
      <c r="B115" s="15" t="s">
        <v>23</v>
      </c>
      <c r="C115" s="19">
        <f>+REGIONV!C21</f>
        <v>1</v>
      </c>
      <c r="D115" s="19">
        <f>+REGIONV!D21</f>
        <v>4</v>
      </c>
      <c r="E115" s="19">
        <f>+REGIONV!E21</f>
        <v>2</v>
      </c>
      <c r="F115" s="19">
        <f>+REGIONV!F21</f>
        <v>1</v>
      </c>
      <c r="G115" s="19">
        <f>+REGIONV!G21</f>
        <v>0</v>
      </c>
      <c r="H115" s="19">
        <f>+REGIONV!H21</f>
        <v>0</v>
      </c>
      <c r="I115" s="13">
        <f t="shared" si="64"/>
        <v>8</v>
      </c>
      <c r="K115" s="15" t="s">
        <v>23</v>
      </c>
      <c r="L115" s="42">
        <f t="shared" si="66"/>
        <v>0.125</v>
      </c>
      <c r="M115" s="42">
        <f t="shared" si="67"/>
        <v>0.5</v>
      </c>
      <c r="N115" s="42">
        <f t="shared" si="68"/>
        <v>0.25</v>
      </c>
      <c r="O115" s="42">
        <f t="shared" si="69"/>
        <v>0.125</v>
      </c>
      <c r="P115" s="42">
        <f t="shared" si="70"/>
        <v>0</v>
      </c>
      <c r="Q115" s="42">
        <f t="shared" si="71"/>
        <v>0</v>
      </c>
      <c r="R115" s="17">
        <f t="shared" si="65"/>
        <v>1</v>
      </c>
    </row>
    <row r="116" spans="2:18" ht="15" customHeight="1" x14ac:dyDescent="0.25">
      <c r="B116" s="15" t="s">
        <v>24</v>
      </c>
      <c r="C116" s="19">
        <f>+REGIONVI!C20</f>
        <v>2</v>
      </c>
      <c r="D116" s="19">
        <f>+REGIONVI!D20</f>
        <v>3</v>
      </c>
      <c r="E116" s="19">
        <f>+REGIONVI!E20</f>
        <v>4</v>
      </c>
      <c r="F116" s="19">
        <f>+REGIONVI!F20</f>
        <v>0</v>
      </c>
      <c r="G116" s="19">
        <f>+REGIONVI!G20</f>
        <v>0</v>
      </c>
      <c r="H116" s="19">
        <f>+REGIONVI!H20</f>
        <v>0</v>
      </c>
      <c r="I116" s="13">
        <f t="shared" si="64"/>
        <v>9</v>
      </c>
      <c r="K116" s="15" t="s">
        <v>24</v>
      </c>
      <c r="L116" s="42">
        <f t="shared" si="66"/>
        <v>0.22222222222222221</v>
      </c>
      <c r="M116" s="42">
        <f t="shared" si="67"/>
        <v>0.33333333333333331</v>
      </c>
      <c r="N116" s="42">
        <f t="shared" si="68"/>
        <v>0.44444444444444442</v>
      </c>
      <c r="O116" s="42">
        <f t="shared" si="69"/>
        <v>0</v>
      </c>
      <c r="P116" s="42">
        <f t="shared" si="70"/>
        <v>0</v>
      </c>
      <c r="Q116" s="42">
        <f t="shared" si="71"/>
        <v>0</v>
      </c>
      <c r="R116" s="17">
        <f t="shared" si="65"/>
        <v>1</v>
      </c>
    </row>
    <row r="117" spans="2:18" ht="28.5" x14ac:dyDescent="0.25">
      <c r="B117" s="15" t="s">
        <v>25</v>
      </c>
      <c r="C117" s="19">
        <f>+REGIONVII!C22</f>
        <v>6</v>
      </c>
      <c r="D117" s="19">
        <f>+REGIONVII!D22</f>
        <v>2</v>
      </c>
      <c r="E117" s="19">
        <f>+REGIONVII!E22</f>
        <v>4</v>
      </c>
      <c r="F117" s="19">
        <f>+REGIONVII!F22</f>
        <v>0</v>
      </c>
      <c r="G117" s="19">
        <f>+REGIONVII!G22</f>
        <v>0</v>
      </c>
      <c r="H117" s="19">
        <f>+REGIONVII!H22</f>
        <v>0</v>
      </c>
      <c r="I117" s="13">
        <f t="shared" si="64"/>
        <v>12</v>
      </c>
      <c r="K117" s="15" t="s">
        <v>25</v>
      </c>
      <c r="L117" s="42">
        <f t="shared" si="66"/>
        <v>0.5</v>
      </c>
      <c r="M117" s="42">
        <f t="shared" si="67"/>
        <v>0.16666666666666666</v>
      </c>
      <c r="N117" s="42">
        <f t="shared" si="68"/>
        <v>0.33333333333333331</v>
      </c>
      <c r="O117" s="42">
        <f t="shared" si="69"/>
        <v>0</v>
      </c>
      <c r="P117" s="42">
        <f t="shared" si="70"/>
        <v>0</v>
      </c>
      <c r="Q117" s="42">
        <f t="shared" si="71"/>
        <v>0</v>
      </c>
      <c r="R117" s="17">
        <f t="shared" si="65"/>
        <v>1</v>
      </c>
    </row>
    <row r="118" spans="2:18" ht="28.5" x14ac:dyDescent="0.25">
      <c r="B118" s="15" t="s">
        <v>11</v>
      </c>
      <c r="C118" s="19">
        <f>+REGIONVIII!C22</f>
        <v>7</v>
      </c>
      <c r="D118" s="19">
        <f>+REGIONVIII!D22</f>
        <v>3</v>
      </c>
      <c r="E118" s="19">
        <f>+REGIONVIII!E22</f>
        <v>2</v>
      </c>
      <c r="F118" s="19">
        <f>+REGIONVIII!F22</f>
        <v>1</v>
      </c>
      <c r="G118" s="19">
        <f>+REGIONVIII!G22</f>
        <v>0</v>
      </c>
      <c r="H118" s="19">
        <f>+REGIONVIII!H22</f>
        <v>0</v>
      </c>
      <c r="I118" s="13">
        <f t="shared" si="64"/>
        <v>13</v>
      </c>
      <c r="K118" s="15" t="s">
        <v>11</v>
      </c>
      <c r="L118" s="42">
        <f t="shared" si="66"/>
        <v>0.53846153846153844</v>
      </c>
      <c r="M118" s="42">
        <f t="shared" si="67"/>
        <v>0.23076923076923078</v>
      </c>
      <c r="N118" s="42">
        <f t="shared" si="68"/>
        <v>0.15384615384615385</v>
      </c>
      <c r="O118" s="42">
        <f t="shared" si="69"/>
        <v>7.6923076923076927E-2</v>
      </c>
      <c r="P118" s="42">
        <f t="shared" si="70"/>
        <v>0</v>
      </c>
      <c r="Q118" s="42">
        <f t="shared" si="71"/>
        <v>0</v>
      </c>
      <c r="R118" s="17">
        <f t="shared" si="65"/>
        <v>1</v>
      </c>
    </row>
    <row r="119" spans="2:18" ht="28.5" x14ac:dyDescent="0.25">
      <c r="B119" s="76" t="s">
        <v>26</v>
      </c>
      <c r="C119" s="77">
        <f t="shared" ref="C119:H119" si="72">SUM(C110:C118)</f>
        <v>40</v>
      </c>
      <c r="D119" s="77">
        <f t="shared" si="72"/>
        <v>39</v>
      </c>
      <c r="E119" s="77">
        <f t="shared" si="72"/>
        <v>34</v>
      </c>
      <c r="F119" s="77">
        <f t="shared" si="72"/>
        <v>8</v>
      </c>
      <c r="G119" s="77">
        <f t="shared" si="72"/>
        <v>0</v>
      </c>
      <c r="H119" s="77">
        <f t="shared" si="72"/>
        <v>1</v>
      </c>
      <c r="I119" s="77">
        <f>SUM(C119:H119)</f>
        <v>122</v>
      </c>
      <c r="K119" s="76" t="s">
        <v>26</v>
      </c>
      <c r="L119" s="78">
        <f t="shared" si="66"/>
        <v>0.32786885245901637</v>
      </c>
      <c r="M119" s="78">
        <f t="shared" si="67"/>
        <v>0.31967213114754101</v>
      </c>
      <c r="N119" s="78">
        <f t="shared" si="68"/>
        <v>0.27868852459016391</v>
      </c>
      <c r="O119" s="78">
        <f t="shared" si="69"/>
        <v>6.5573770491803282E-2</v>
      </c>
      <c r="P119" s="78">
        <f t="shared" si="70"/>
        <v>0</v>
      </c>
      <c r="Q119" s="78">
        <f t="shared" si="71"/>
        <v>8.1967213114754103E-3</v>
      </c>
      <c r="R119" s="78">
        <f t="shared" si="65"/>
        <v>0.99999999999999989</v>
      </c>
    </row>
    <row r="120" spans="2:18" ht="15.75" x14ac:dyDescent="0.25">
      <c r="B120" s="200" t="s">
        <v>69</v>
      </c>
      <c r="C120" s="200"/>
      <c r="D120" s="200"/>
      <c r="E120" s="200"/>
      <c r="F120" s="200"/>
      <c r="G120" s="200"/>
      <c r="H120" s="200"/>
      <c r="I120" s="200"/>
      <c r="K120" s="200" t="s">
        <v>69</v>
      </c>
      <c r="L120" s="200"/>
      <c r="M120" s="200"/>
      <c r="N120" s="200"/>
      <c r="O120" s="200"/>
      <c r="P120" s="200"/>
      <c r="Q120" s="200"/>
      <c r="R120" s="200"/>
    </row>
    <row r="121" spans="2:18" x14ac:dyDescent="0.25">
      <c r="B121" s="198" t="s">
        <v>59</v>
      </c>
      <c r="C121" s="198"/>
      <c r="D121" s="198"/>
      <c r="E121" s="198"/>
      <c r="F121" s="198"/>
      <c r="G121" s="198"/>
      <c r="H121" s="198"/>
      <c r="I121" s="198"/>
      <c r="K121" s="198" t="s">
        <v>59</v>
      </c>
      <c r="L121" s="198"/>
      <c r="M121" s="198"/>
      <c r="N121" s="198"/>
      <c r="O121" s="198"/>
      <c r="P121" s="198"/>
      <c r="Q121" s="198"/>
      <c r="R121" s="198"/>
    </row>
    <row r="122" spans="2:18" ht="15.75" customHeight="1" x14ac:dyDescent="0.25">
      <c r="B122" s="72" t="s">
        <v>76</v>
      </c>
      <c r="C122" s="73" t="s">
        <v>36</v>
      </c>
      <c r="D122" s="73" t="s">
        <v>13</v>
      </c>
      <c r="E122" s="73" t="s">
        <v>14</v>
      </c>
      <c r="F122" s="73" t="s">
        <v>15</v>
      </c>
      <c r="G122" s="73" t="s">
        <v>16</v>
      </c>
      <c r="H122" s="73" t="s">
        <v>17</v>
      </c>
      <c r="I122" s="73" t="s">
        <v>20</v>
      </c>
      <c r="K122" s="72" t="s">
        <v>76</v>
      </c>
      <c r="L122" s="73" t="s">
        <v>36</v>
      </c>
      <c r="M122" s="73" t="s">
        <v>13</v>
      </c>
      <c r="N122" s="73" t="s">
        <v>14</v>
      </c>
      <c r="O122" s="73" t="s">
        <v>15</v>
      </c>
      <c r="P122" s="73" t="s">
        <v>16</v>
      </c>
      <c r="Q122" s="73" t="s">
        <v>17</v>
      </c>
      <c r="R122" s="73" t="s">
        <v>20</v>
      </c>
    </row>
    <row r="123" spans="2:18" ht="15" customHeight="1" x14ac:dyDescent="0.25">
      <c r="B123" s="15" t="s">
        <v>22</v>
      </c>
      <c r="C123" s="19">
        <f>+'REGION O'!C22</f>
        <v>4</v>
      </c>
      <c r="D123" s="19">
        <f>+'REGION O'!D22</f>
        <v>4</v>
      </c>
      <c r="E123" s="19">
        <f>+'REGION O'!E22</f>
        <v>14</v>
      </c>
      <c r="F123" s="19">
        <f>+'REGION O'!F22</f>
        <v>4</v>
      </c>
      <c r="G123" s="19">
        <f>+'REGION O'!G22</f>
        <v>0</v>
      </c>
      <c r="H123" s="19">
        <f>+'REGION O'!H22</f>
        <v>0</v>
      </c>
      <c r="I123" s="13">
        <f t="shared" ref="I123:I131" si="73">SUM(C123:H123)</f>
        <v>26</v>
      </c>
      <c r="K123" s="21" t="s">
        <v>22</v>
      </c>
      <c r="L123" s="42">
        <f>+C123/I123</f>
        <v>0.15384615384615385</v>
      </c>
      <c r="M123" s="42">
        <f>+D123/I123</f>
        <v>0.15384615384615385</v>
      </c>
      <c r="N123" s="42">
        <f>+E123/I123</f>
        <v>0.53846153846153844</v>
      </c>
      <c r="O123" s="42">
        <f>+F123/I123</f>
        <v>0.15384615384615385</v>
      </c>
      <c r="P123" s="42">
        <f>+G123/I123</f>
        <v>0</v>
      </c>
      <c r="Q123" s="42">
        <f>+H123/I123</f>
        <v>0</v>
      </c>
      <c r="R123" s="40">
        <f>SUM(L123:Q123)</f>
        <v>1</v>
      </c>
    </row>
    <row r="124" spans="2:18" ht="15" customHeight="1" x14ac:dyDescent="0.25">
      <c r="B124" s="21" t="s">
        <v>4</v>
      </c>
      <c r="C124" s="19">
        <f>'REGION I'!C24</f>
        <v>0</v>
      </c>
      <c r="D124" s="19">
        <f>'REGION I'!D24</f>
        <v>1</v>
      </c>
      <c r="E124" s="19">
        <f>'REGION I'!E24</f>
        <v>2</v>
      </c>
      <c r="F124" s="19">
        <f>'REGION I'!F24</f>
        <v>3</v>
      </c>
      <c r="G124" s="19">
        <f>'REGION I'!G24</f>
        <v>0</v>
      </c>
      <c r="H124" s="19">
        <f>'REGION I'!H24</f>
        <v>0</v>
      </c>
      <c r="I124" s="13">
        <f t="shared" si="73"/>
        <v>6</v>
      </c>
      <c r="K124" s="21" t="s">
        <v>4</v>
      </c>
      <c r="L124" s="42">
        <f t="shared" ref="L124:L132" si="74">+C124/I124</f>
        <v>0</v>
      </c>
      <c r="M124" s="42">
        <f t="shared" ref="M124:M132" si="75">+D124/I124</f>
        <v>0.16666666666666666</v>
      </c>
      <c r="N124" s="42">
        <f t="shared" ref="N124:N132" si="76">+E124/I124</f>
        <v>0.33333333333333331</v>
      </c>
      <c r="O124" s="42">
        <f t="shared" ref="O124:O132" si="77">+F124/I124</f>
        <v>0.5</v>
      </c>
      <c r="P124" s="42">
        <f t="shared" ref="P124:P132" si="78">+G124/I124</f>
        <v>0</v>
      </c>
      <c r="Q124" s="42">
        <f t="shared" ref="Q124:Q132" si="79">+H124/I124</f>
        <v>0</v>
      </c>
      <c r="R124" s="40">
        <f t="shared" ref="R124:R132" si="80">SUM(L124:Q124)</f>
        <v>1</v>
      </c>
    </row>
    <row r="125" spans="2:18" ht="15" customHeight="1" x14ac:dyDescent="0.25">
      <c r="B125" s="21" t="s">
        <v>5</v>
      </c>
      <c r="C125" s="19">
        <f>+'REGION II'!C24</f>
        <v>2</v>
      </c>
      <c r="D125" s="19">
        <f>+'REGION II'!D24</f>
        <v>14</v>
      </c>
      <c r="E125" s="19">
        <f>+'REGION II'!E24</f>
        <v>6</v>
      </c>
      <c r="F125" s="19">
        <f>+'REGION II'!F24</f>
        <v>0</v>
      </c>
      <c r="G125" s="19">
        <f>+'REGION II'!G24</f>
        <v>0</v>
      </c>
      <c r="H125" s="19">
        <f>+'REGION II'!H24</f>
        <v>0</v>
      </c>
      <c r="I125" s="13">
        <f t="shared" si="73"/>
        <v>22</v>
      </c>
      <c r="K125" s="21" t="s">
        <v>5</v>
      </c>
      <c r="L125" s="42">
        <f t="shared" si="74"/>
        <v>9.0909090909090912E-2</v>
      </c>
      <c r="M125" s="42">
        <f t="shared" si="75"/>
        <v>0.63636363636363635</v>
      </c>
      <c r="N125" s="42">
        <f t="shared" si="76"/>
        <v>0.27272727272727271</v>
      </c>
      <c r="O125" s="42">
        <f t="shared" si="77"/>
        <v>0</v>
      </c>
      <c r="P125" s="42">
        <f t="shared" si="78"/>
        <v>0</v>
      </c>
      <c r="Q125" s="42">
        <f t="shared" si="79"/>
        <v>0</v>
      </c>
      <c r="R125" s="40">
        <f t="shared" si="80"/>
        <v>1</v>
      </c>
    </row>
    <row r="126" spans="2:18" ht="15" customHeight="1" x14ac:dyDescent="0.25">
      <c r="B126" s="21" t="s">
        <v>6</v>
      </c>
      <c r="C126" s="19">
        <f>+REGIONIII!C22</f>
        <v>5</v>
      </c>
      <c r="D126" s="19">
        <f>+REGIONIII!D22</f>
        <v>11</v>
      </c>
      <c r="E126" s="19">
        <f>+REGIONIII!E22</f>
        <v>2</v>
      </c>
      <c r="F126" s="19">
        <f>+REGIONIII!F22</f>
        <v>1</v>
      </c>
      <c r="G126" s="19">
        <f>+REGIONIII!G22</f>
        <v>0</v>
      </c>
      <c r="H126" s="19">
        <f>+REGIONIII!H22</f>
        <v>1</v>
      </c>
      <c r="I126" s="13">
        <f t="shared" si="73"/>
        <v>20</v>
      </c>
      <c r="K126" s="21" t="s">
        <v>6</v>
      </c>
      <c r="L126" s="42">
        <f t="shared" si="74"/>
        <v>0.25</v>
      </c>
      <c r="M126" s="42">
        <f t="shared" si="75"/>
        <v>0.55000000000000004</v>
      </c>
      <c r="N126" s="42">
        <f t="shared" si="76"/>
        <v>0.1</v>
      </c>
      <c r="O126" s="42">
        <f t="shared" si="77"/>
        <v>0.05</v>
      </c>
      <c r="P126" s="42">
        <f t="shared" si="78"/>
        <v>0</v>
      </c>
      <c r="Q126" s="42">
        <f t="shared" si="79"/>
        <v>0.05</v>
      </c>
      <c r="R126" s="40">
        <f t="shared" si="80"/>
        <v>1</v>
      </c>
    </row>
    <row r="127" spans="2:18" ht="15" customHeight="1" x14ac:dyDescent="0.25">
      <c r="B127" s="21" t="s">
        <v>7</v>
      </c>
      <c r="C127" s="19">
        <f>+REGIONIV!C23</f>
        <v>1</v>
      </c>
      <c r="D127" s="19">
        <f>+REGIONIV!D23</f>
        <v>1</v>
      </c>
      <c r="E127" s="19">
        <f>+REGIONIV!E23</f>
        <v>4</v>
      </c>
      <c r="F127" s="19">
        <f>+REGIONIV!F23</f>
        <v>1</v>
      </c>
      <c r="G127" s="19">
        <f>+REGIONIV!G23</f>
        <v>1</v>
      </c>
      <c r="H127" s="19">
        <f>+REGIONIV!H23</f>
        <v>0</v>
      </c>
      <c r="I127" s="13">
        <f t="shared" si="73"/>
        <v>8</v>
      </c>
      <c r="K127" s="21" t="s">
        <v>7</v>
      </c>
      <c r="L127" s="42">
        <f t="shared" si="74"/>
        <v>0.125</v>
      </c>
      <c r="M127" s="42">
        <f t="shared" si="75"/>
        <v>0.125</v>
      </c>
      <c r="N127" s="42">
        <f t="shared" si="76"/>
        <v>0.5</v>
      </c>
      <c r="O127" s="42">
        <f t="shared" si="77"/>
        <v>0.125</v>
      </c>
      <c r="P127" s="42">
        <f t="shared" si="78"/>
        <v>0.125</v>
      </c>
      <c r="Q127" s="42">
        <f t="shared" si="79"/>
        <v>0</v>
      </c>
      <c r="R127" s="40">
        <f t="shared" si="80"/>
        <v>1</v>
      </c>
    </row>
    <row r="128" spans="2:18" ht="15" customHeight="1" x14ac:dyDescent="0.25">
      <c r="B128" s="21" t="s">
        <v>23</v>
      </c>
      <c r="C128" s="19">
        <f>+REGIONV!C23</f>
        <v>2</v>
      </c>
      <c r="D128" s="19">
        <f>+REGIONV!D23</f>
        <v>1</v>
      </c>
      <c r="E128" s="19">
        <f>+REGIONV!E23</f>
        <v>4</v>
      </c>
      <c r="F128" s="19">
        <f>+REGIONV!F23</f>
        <v>1</v>
      </c>
      <c r="G128" s="19">
        <f>+REGIONV!G23</f>
        <v>0</v>
      </c>
      <c r="H128" s="19">
        <f>+REGIONV!H23</f>
        <v>0</v>
      </c>
      <c r="I128" s="13">
        <f t="shared" si="73"/>
        <v>8</v>
      </c>
      <c r="K128" s="21" t="s">
        <v>23</v>
      </c>
      <c r="L128" s="42">
        <f t="shared" si="74"/>
        <v>0.25</v>
      </c>
      <c r="M128" s="42">
        <f t="shared" si="75"/>
        <v>0.125</v>
      </c>
      <c r="N128" s="42">
        <f t="shared" si="76"/>
        <v>0.5</v>
      </c>
      <c r="O128" s="42">
        <f t="shared" si="77"/>
        <v>0.125</v>
      </c>
      <c r="P128" s="42">
        <f t="shared" si="78"/>
        <v>0</v>
      </c>
      <c r="Q128" s="42">
        <f t="shared" si="79"/>
        <v>0</v>
      </c>
      <c r="R128" s="40">
        <f t="shared" si="80"/>
        <v>1</v>
      </c>
    </row>
    <row r="129" spans="2:18" ht="15" customHeight="1" x14ac:dyDescent="0.25">
      <c r="B129" s="21" t="s">
        <v>24</v>
      </c>
      <c r="C129" s="19">
        <f>+REGIONVI!C22</f>
        <v>1</v>
      </c>
      <c r="D129" s="19">
        <f>+REGIONVI!D22</f>
        <v>4</v>
      </c>
      <c r="E129" s="19">
        <f>+REGIONVI!E22</f>
        <v>4</v>
      </c>
      <c r="F129" s="19">
        <f>+REGIONVI!F22</f>
        <v>0</v>
      </c>
      <c r="G129" s="19">
        <f>+REGIONVI!G22</f>
        <v>0</v>
      </c>
      <c r="H129" s="19">
        <f>+REGIONVI!H22</f>
        <v>0</v>
      </c>
      <c r="I129" s="13">
        <f t="shared" si="73"/>
        <v>9</v>
      </c>
      <c r="K129" s="21" t="s">
        <v>24</v>
      </c>
      <c r="L129" s="42">
        <f t="shared" si="74"/>
        <v>0.1111111111111111</v>
      </c>
      <c r="M129" s="42">
        <f t="shared" si="75"/>
        <v>0.44444444444444442</v>
      </c>
      <c r="N129" s="42">
        <f t="shared" si="76"/>
        <v>0.44444444444444442</v>
      </c>
      <c r="O129" s="42">
        <f t="shared" si="77"/>
        <v>0</v>
      </c>
      <c r="P129" s="42">
        <f t="shared" si="78"/>
        <v>0</v>
      </c>
      <c r="Q129" s="42">
        <f t="shared" si="79"/>
        <v>0</v>
      </c>
      <c r="R129" s="40">
        <f t="shared" si="80"/>
        <v>1</v>
      </c>
    </row>
    <row r="130" spans="2:18" ht="28.5" x14ac:dyDescent="0.25">
      <c r="B130" s="21" t="s">
        <v>25</v>
      </c>
      <c r="C130" s="36">
        <f>+REGIONVII!C24</f>
        <v>1</v>
      </c>
      <c r="D130" s="36">
        <f>+REGIONVII!D24</f>
        <v>9</v>
      </c>
      <c r="E130" s="36">
        <f>+REGIONVII!E24</f>
        <v>1</v>
      </c>
      <c r="F130" s="36">
        <f>+REGIONVII!F24</f>
        <v>3</v>
      </c>
      <c r="G130" s="36">
        <f>+REGIONVII!G24</f>
        <v>0</v>
      </c>
      <c r="H130" s="36">
        <f>+REGIONVII!H24</f>
        <v>0</v>
      </c>
      <c r="I130" s="13">
        <f t="shared" si="73"/>
        <v>14</v>
      </c>
      <c r="K130" s="21" t="s">
        <v>25</v>
      </c>
      <c r="L130" s="42">
        <f t="shared" si="74"/>
        <v>7.1428571428571425E-2</v>
      </c>
      <c r="M130" s="42">
        <f t="shared" si="75"/>
        <v>0.6428571428571429</v>
      </c>
      <c r="N130" s="42">
        <f t="shared" si="76"/>
        <v>7.1428571428571425E-2</v>
      </c>
      <c r="O130" s="42">
        <f t="shared" si="77"/>
        <v>0.21428571428571427</v>
      </c>
      <c r="P130" s="42">
        <f t="shared" si="78"/>
        <v>0</v>
      </c>
      <c r="Q130" s="42">
        <f t="shared" si="79"/>
        <v>0</v>
      </c>
      <c r="R130" s="40">
        <f t="shared" si="80"/>
        <v>1</v>
      </c>
    </row>
    <row r="131" spans="2:18" ht="28.5" x14ac:dyDescent="0.25">
      <c r="B131" s="15" t="s">
        <v>11</v>
      </c>
      <c r="C131" s="19">
        <f>+REGIONVIII!C24</f>
        <v>2</v>
      </c>
      <c r="D131" s="19">
        <f>+REGIONVIII!D24</f>
        <v>4</v>
      </c>
      <c r="E131" s="19">
        <f>+REGIONVIII!E24</f>
        <v>6</v>
      </c>
      <c r="F131" s="19">
        <f>+REGIONVIII!F24</f>
        <v>1</v>
      </c>
      <c r="G131" s="19">
        <f>+REGIONVIII!G24</f>
        <v>0</v>
      </c>
      <c r="H131" s="19">
        <f>+REGIONVIII!H24</f>
        <v>0</v>
      </c>
      <c r="I131" s="13">
        <f t="shared" si="73"/>
        <v>13</v>
      </c>
      <c r="K131" s="21" t="s">
        <v>11</v>
      </c>
      <c r="L131" s="42">
        <f t="shared" si="74"/>
        <v>0.15384615384615385</v>
      </c>
      <c r="M131" s="42">
        <f t="shared" si="75"/>
        <v>0.30769230769230771</v>
      </c>
      <c r="N131" s="42">
        <f t="shared" si="76"/>
        <v>0.46153846153846156</v>
      </c>
      <c r="O131" s="42">
        <f t="shared" si="77"/>
        <v>7.6923076923076927E-2</v>
      </c>
      <c r="P131" s="42">
        <f t="shared" si="78"/>
        <v>0</v>
      </c>
      <c r="Q131" s="42">
        <f t="shared" si="79"/>
        <v>0</v>
      </c>
      <c r="R131" s="40">
        <f t="shared" si="80"/>
        <v>1</v>
      </c>
    </row>
    <row r="132" spans="2:18" ht="28.5" x14ac:dyDescent="0.25">
      <c r="B132" s="76" t="s">
        <v>26</v>
      </c>
      <c r="C132" s="77">
        <f t="shared" ref="C132:I132" si="81">SUM(C123:C131)</f>
        <v>18</v>
      </c>
      <c r="D132" s="77">
        <f t="shared" si="81"/>
        <v>49</v>
      </c>
      <c r="E132" s="77">
        <f t="shared" si="81"/>
        <v>43</v>
      </c>
      <c r="F132" s="77">
        <f t="shared" si="81"/>
        <v>14</v>
      </c>
      <c r="G132" s="77">
        <f t="shared" si="81"/>
        <v>1</v>
      </c>
      <c r="H132" s="77">
        <f t="shared" si="81"/>
        <v>1</v>
      </c>
      <c r="I132" s="77">
        <f t="shared" si="81"/>
        <v>126</v>
      </c>
      <c r="K132" s="76" t="s">
        <v>26</v>
      </c>
      <c r="L132" s="82">
        <f t="shared" si="74"/>
        <v>0.14285714285714285</v>
      </c>
      <c r="M132" s="78">
        <f t="shared" si="75"/>
        <v>0.3888888888888889</v>
      </c>
      <c r="N132" s="78">
        <f t="shared" si="76"/>
        <v>0.34126984126984128</v>
      </c>
      <c r="O132" s="78">
        <f t="shared" si="77"/>
        <v>0.1111111111111111</v>
      </c>
      <c r="P132" s="78">
        <f t="shared" si="78"/>
        <v>7.9365079365079361E-3</v>
      </c>
      <c r="Q132" s="78">
        <f t="shared" si="79"/>
        <v>7.9365079365079361E-3</v>
      </c>
      <c r="R132" s="79">
        <f t="shared" si="80"/>
        <v>1</v>
      </c>
    </row>
    <row r="133" spans="2:18" ht="30" customHeight="1" x14ac:dyDescent="0.25">
      <c r="B133" s="25"/>
      <c r="C133" s="26"/>
      <c r="D133" s="26"/>
      <c r="E133" s="26"/>
      <c r="F133" s="26"/>
      <c r="G133" s="26"/>
      <c r="H133" s="26"/>
      <c r="I133" s="26"/>
      <c r="J133" s="8"/>
      <c r="K133" s="25"/>
      <c r="L133" s="27"/>
      <c r="M133" s="27"/>
      <c r="N133" s="27"/>
      <c r="O133" s="27"/>
      <c r="P133" s="27"/>
      <c r="Q133" s="27"/>
      <c r="R133" s="27"/>
    </row>
    <row r="134" spans="2:18" x14ac:dyDescent="0.25">
      <c r="B134" s="25"/>
      <c r="C134" s="26"/>
      <c r="D134" s="26"/>
      <c r="E134" s="26"/>
      <c r="F134" s="26"/>
      <c r="G134" s="26"/>
      <c r="H134" s="26"/>
      <c r="I134" s="26"/>
      <c r="J134" s="8"/>
      <c r="K134" s="25"/>
      <c r="L134" s="27"/>
      <c r="M134" s="27"/>
      <c r="N134" s="27"/>
      <c r="O134" s="27"/>
      <c r="P134" s="27"/>
      <c r="Q134" s="27"/>
      <c r="R134" s="27"/>
    </row>
    <row r="135" spans="2:18" x14ac:dyDescent="0.25">
      <c r="B135" s="25"/>
      <c r="C135" s="26"/>
      <c r="D135" s="26"/>
      <c r="E135" s="26"/>
      <c r="F135" s="26"/>
      <c r="G135" s="26"/>
      <c r="H135" s="26"/>
      <c r="I135" s="26"/>
      <c r="J135" s="8"/>
      <c r="K135" s="25"/>
      <c r="L135" s="27"/>
      <c r="M135" s="27"/>
      <c r="N135" s="27"/>
      <c r="O135" s="27"/>
      <c r="P135" s="27"/>
      <c r="Q135" s="27"/>
      <c r="R135" s="27"/>
    </row>
    <row r="136" spans="2:18" x14ac:dyDescent="0.25">
      <c r="B136" s="25"/>
      <c r="C136" s="26"/>
      <c r="D136" s="26"/>
      <c r="E136" s="26"/>
      <c r="F136" s="26"/>
      <c r="G136" s="26"/>
      <c r="H136" s="26"/>
      <c r="I136" s="26"/>
      <c r="J136" s="8"/>
      <c r="K136" s="25"/>
      <c r="L136" s="27"/>
      <c r="M136" s="27"/>
      <c r="N136" s="27"/>
      <c r="O136" s="27"/>
      <c r="P136" s="27"/>
      <c r="Q136" s="27"/>
      <c r="R136" s="27"/>
    </row>
    <row r="137" spans="2:18" ht="25.5" customHeight="1" x14ac:dyDescent="0.25">
      <c r="B137" s="199" t="s">
        <v>77</v>
      </c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</row>
    <row r="138" spans="2:18" ht="21" customHeight="1" x14ac:dyDescent="0.25">
      <c r="B138" s="144" t="s">
        <v>37</v>
      </c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</row>
    <row r="139" spans="2:18" ht="15" customHeight="1" x14ac:dyDescent="0.25">
      <c r="B139" s="198" t="s">
        <v>60</v>
      </c>
      <c r="C139" s="198"/>
      <c r="D139" s="198"/>
      <c r="E139" s="198"/>
      <c r="F139" s="198"/>
      <c r="G139" s="198"/>
      <c r="H139" s="198"/>
      <c r="I139" s="198"/>
      <c r="K139" s="198" t="s">
        <v>60</v>
      </c>
      <c r="L139" s="198"/>
      <c r="M139" s="198"/>
      <c r="N139" s="198"/>
      <c r="O139" s="198"/>
      <c r="P139" s="198"/>
      <c r="Q139" s="198"/>
      <c r="R139" s="198"/>
    </row>
    <row r="140" spans="2:18" ht="15.75" customHeight="1" x14ac:dyDescent="0.25">
      <c r="B140" s="72" t="s">
        <v>76</v>
      </c>
      <c r="C140" s="73" t="s">
        <v>36</v>
      </c>
      <c r="D140" s="73" t="s">
        <v>13</v>
      </c>
      <c r="E140" s="73" t="s">
        <v>14</v>
      </c>
      <c r="F140" s="73" t="s">
        <v>15</v>
      </c>
      <c r="G140" s="73" t="s">
        <v>16</v>
      </c>
      <c r="H140" s="73" t="s">
        <v>17</v>
      </c>
      <c r="I140" s="73" t="s">
        <v>20</v>
      </c>
      <c r="K140" s="72" t="s">
        <v>76</v>
      </c>
      <c r="L140" s="73" t="s">
        <v>36</v>
      </c>
      <c r="M140" s="73" t="s">
        <v>13</v>
      </c>
      <c r="N140" s="73" t="s">
        <v>14</v>
      </c>
      <c r="O140" s="73" t="s">
        <v>15</v>
      </c>
      <c r="P140" s="73" t="s">
        <v>16</v>
      </c>
      <c r="Q140" s="73" t="s">
        <v>17</v>
      </c>
      <c r="R140" s="73" t="s">
        <v>20</v>
      </c>
    </row>
    <row r="141" spans="2:18" ht="15" customHeight="1" x14ac:dyDescent="0.25">
      <c r="B141" s="15" t="s">
        <v>22</v>
      </c>
      <c r="C141" s="19">
        <f>+'REGION O'!C23</f>
        <v>5</v>
      </c>
      <c r="D141" s="19">
        <f>+'REGION O'!D23</f>
        <v>4</v>
      </c>
      <c r="E141" s="19">
        <f>+'REGION O'!E23</f>
        <v>10</v>
      </c>
      <c r="F141" s="19">
        <f>+'REGION O'!F23</f>
        <v>7</v>
      </c>
      <c r="G141" s="19">
        <f>+'REGION O'!G22</f>
        <v>0</v>
      </c>
      <c r="H141" s="19">
        <f>+'REGION O'!H23</f>
        <v>0</v>
      </c>
      <c r="I141" s="13">
        <f>SUM(C141:H141)</f>
        <v>26</v>
      </c>
      <c r="K141" s="15" t="s">
        <v>22</v>
      </c>
      <c r="L141" s="42">
        <f>+C141/I141</f>
        <v>0.19230769230769232</v>
      </c>
      <c r="M141" s="42">
        <f>+D141/I141</f>
        <v>0.15384615384615385</v>
      </c>
      <c r="N141" s="42">
        <f>+E141/I141</f>
        <v>0.38461538461538464</v>
      </c>
      <c r="O141" s="42">
        <f>+F141/I141</f>
        <v>0.26923076923076922</v>
      </c>
      <c r="P141" s="42">
        <f>+G141/I141</f>
        <v>0</v>
      </c>
      <c r="Q141" s="42">
        <f>+H141/I141</f>
        <v>0</v>
      </c>
      <c r="R141" s="17">
        <f t="shared" ref="R141:R150" si="82">SUM(L141:Q141)</f>
        <v>1</v>
      </c>
    </row>
    <row r="142" spans="2:18" ht="15" customHeight="1" x14ac:dyDescent="0.25">
      <c r="B142" s="15" t="s">
        <v>4</v>
      </c>
      <c r="C142" s="19">
        <f>'REGION I'!C25</f>
        <v>1</v>
      </c>
      <c r="D142" s="19">
        <f>'REGION I'!D25</f>
        <v>3</v>
      </c>
      <c r="E142" s="19">
        <f>'REGION I'!E25</f>
        <v>0</v>
      </c>
      <c r="F142" s="19">
        <f>'REGION I'!F25</f>
        <v>3</v>
      </c>
      <c r="G142" s="19">
        <f>'REGION I'!G25</f>
        <v>0</v>
      </c>
      <c r="H142" s="19">
        <f>'REGION I'!H25</f>
        <v>0</v>
      </c>
      <c r="I142" s="13">
        <f t="shared" ref="I142:I149" si="83">SUM(C142:H142)</f>
        <v>7</v>
      </c>
      <c r="K142" s="15" t="s">
        <v>4</v>
      </c>
      <c r="L142" s="42">
        <f t="shared" ref="L142:L150" si="84">+C142/I142</f>
        <v>0.14285714285714285</v>
      </c>
      <c r="M142" s="42">
        <f t="shared" ref="M142:M150" si="85">+D142/I142</f>
        <v>0.42857142857142855</v>
      </c>
      <c r="N142" s="42">
        <f t="shared" ref="N142:N150" si="86">+E142/I142</f>
        <v>0</v>
      </c>
      <c r="O142" s="42">
        <f t="shared" ref="O142:O150" si="87">+F142/I142</f>
        <v>0.42857142857142855</v>
      </c>
      <c r="P142" s="42">
        <f t="shared" ref="P142:P150" si="88">+G142/I142</f>
        <v>0</v>
      </c>
      <c r="Q142" s="42">
        <f t="shared" ref="Q142:Q150" si="89">+H142/I142</f>
        <v>0</v>
      </c>
      <c r="R142" s="17">
        <f t="shared" si="82"/>
        <v>1</v>
      </c>
    </row>
    <row r="143" spans="2:18" ht="15" customHeight="1" x14ac:dyDescent="0.25">
      <c r="B143" s="15" t="s">
        <v>5</v>
      </c>
      <c r="C143" s="19">
        <f>+'REGION II'!C25</f>
        <v>4</v>
      </c>
      <c r="D143" s="19">
        <f>+'REGION II'!D25</f>
        <v>7</v>
      </c>
      <c r="E143" s="19">
        <f>+'REGION II'!E25</f>
        <v>7</v>
      </c>
      <c r="F143" s="19">
        <f>+'REGION II'!F25</f>
        <v>4</v>
      </c>
      <c r="G143" s="19">
        <f>+'REGION II'!G25</f>
        <v>0</v>
      </c>
      <c r="H143" s="19">
        <f>+'REGION II'!H25</f>
        <v>0</v>
      </c>
      <c r="I143" s="13">
        <f t="shared" si="83"/>
        <v>22</v>
      </c>
      <c r="K143" s="15" t="s">
        <v>5</v>
      </c>
      <c r="L143" s="42">
        <f t="shared" si="84"/>
        <v>0.18181818181818182</v>
      </c>
      <c r="M143" s="42">
        <f t="shared" si="85"/>
        <v>0.31818181818181818</v>
      </c>
      <c r="N143" s="42">
        <f t="shared" si="86"/>
        <v>0.31818181818181818</v>
      </c>
      <c r="O143" s="42">
        <f t="shared" si="87"/>
        <v>0.18181818181818182</v>
      </c>
      <c r="P143" s="42">
        <f t="shared" si="88"/>
        <v>0</v>
      </c>
      <c r="Q143" s="42">
        <f t="shared" si="89"/>
        <v>0</v>
      </c>
      <c r="R143" s="17">
        <f t="shared" si="82"/>
        <v>1</v>
      </c>
    </row>
    <row r="144" spans="2:18" ht="15" customHeight="1" x14ac:dyDescent="0.25">
      <c r="B144" s="15" t="s">
        <v>6</v>
      </c>
      <c r="C144" s="19">
        <f>+REGIONIII!C23</f>
        <v>5</v>
      </c>
      <c r="D144" s="19">
        <f>+REGIONIII!D23</f>
        <v>4</v>
      </c>
      <c r="E144" s="19">
        <f>+REGIONIII!E23</f>
        <v>8</v>
      </c>
      <c r="F144" s="19">
        <f>+REGIONIII!F23</f>
        <v>1</v>
      </c>
      <c r="G144" s="19">
        <f>+REGIONIII!G23</f>
        <v>0</v>
      </c>
      <c r="H144" s="19">
        <f>+REGIONIII!H23</f>
        <v>1</v>
      </c>
      <c r="I144" s="13">
        <f t="shared" si="83"/>
        <v>19</v>
      </c>
      <c r="K144" s="15" t="s">
        <v>6</v>
      </c>
      <c r="L144" s="42">
        <f t="shared" si="84"/>
        <v>0.26315789473684209</v>
      </c>
      <c r="M144" s="42">
        <f t="shared" si="85"/>
        <v>0.21052631578947367</v>
      </c>
      <c r="N144" s="42">
        <f t="shared" si="86"/>
        <v>0.42105263157894735</v>
      </c>
      <c r="O144" s="42">
        <f t="shared" si="87"/>
        <v>5.2631578947368418E-2</v>
      </c>
      <c r="P144" s="42">
        <f t="shared" si="88"/>
        <v>0</v>
      </c>
      <c r="Q144" s="42">
        <f t="shared" si="89"/>
        <v>5.2631578947368418E-2</v>
      </c>
      <c r="R144" s="17">
        <f t="shared" si="82"/>
        <v>0.99999999999999978</v>
      </c>
    </row>
    <row r="145" spans="2:18" ht="15" customHeight="1" x14ac:dyDescent="0.25">
      <c r="B145" s="15" t="s">
        <v>7</v>
      </c>
      <c r="C145" s="19">
        <f>+REGIONIV!C24</f>
        <v>0</v>
      </c>
      <c r="D145" s="19">
        <f>+REGIONIV!D24</f>
        <v>4</v>
      </c>
      <c r="E145" s="19">
        <f>+REGIONIV!E24</f>
        <v>2</v>
      </c>
      <c r="F145" s="19">
        <f>+REGIONIV!F24</f>
        <v>1</v>
      </c>
      <c r="G145" s="19">
        <f>+REGIONIV!G24</f>
        <v>0</v>
      </c>
      <c r="H145" s="19">
        <f>+REGIONIV!H24</f>
        <v>1</v>
      </c>
      <c r="I145" s="13">
        <f t="shared" si="83"/>
        <v>8</v>
      </c>
      <c r="K145" s="15" t="s">
        <v>7</v>
      </c>
      <c r="L145" s="42">
        <f t="shared" si="84"/>
        <v>0</v>
      </c>
      <c r="M145" s="42">
        <f t="shared" si="85"/>
        <v>0.5</v>
      </c>
      <c r="N145" s="42">
        <f t="shared" si="86"/>
        <v>0.25</v>
      </c>
      <c r="O145" s="42">
        <f t="shared" si="87"/>
        <v>0.125</v>
      </c>
      <c r="P145" s="42">
        <f t="shared" si="88"/>
        <v>0</v>
      </c>
      <c r="Q145" s="42">
        <f t="shared" si="89"/>
        <v>0.125</v>
      </c>
      <c r="R145" s="17">
        <f t="shared" si="82"/>
        <v>1</v>
      </c>
    </row>
    <row r="146" spans="2:18" ht="15" customHeight="1" x14ac:dyDescent="0.25">
      <c r="B146" s="15" t="s">
        <v>23</v>
      </c>
      <c r="C146" s="19">
        <f>+REGIONV!C24</f>
        <v>0</v>
      </c>
      <c r="D146" s="19">
        <f>+REGIONV!D24</f>
        <v>2</v>
      </c>
      <c r="E146" s="19">
        <f>+REGIONV!E24</f>
        <v>5</v>
      </c>
      <c r="F146" s="19">
        <f>+REGIONV!F24</f>
        <v>1</v>
      </c>
      <c r="G146" s="19">
        <f>+REGIONV!G24</f>
        <v>0</v>
      </c>
      <c r="H146" s="19">
        <f>+REGIONV!H24</f>
        <v>0</v>
      </c>
      <c r="I146" s="13">
        <f t="shared" si="83"/>
        <v>8</v>
      </c>
      <c r="K146" s="15" t="s">
        <v>23</v>
      </c>
      <c r="L146" s="42">
        <f t="shared" si="84"/>
        <v>0</v>
      </c>
      <c r="M146" s="42">
        <f t="shared" si="85"/>
        <v>0.25</v>
      </c>
      <c r="N146" s="42">
        <f t="shared" si="86"/>
        <v>0.625</v>
      </c>
      <c r="O146" s="42">
        <f t="shared" si="87"/>
        <v>0.125</v>
      </c>
      <c r="P146" s="42">
        <f t="shared" si="88"/>
        <v>0</v>
      </c>
      <c r="Q146" s="42">
        <f t="shared" si="89"/>
        <v>0</v>
      </c>
      <c r="R146" s="17">
        <f t="shared" si="82"/>
        <v>1</v>
      </c>
    </row>
    <row r="147" spans="2:18" ht="15" customHeight="1" x14ac:dyDescent="0.25">
      <c r="B147" s="15" t="s">
        <v>24</v>
      </c>
      <c r="C147" s="19">
        <f>+REGIONVI!C23</f>
        <v>3</v>
      </c>
      <c r="D147" s="19">
        <f>+REGIONVI!D23</f>
        <v>3</v>
      </c>
      <c r="E147" s="19">
        <f>+REGIONVI!E23</f>
        <v>2</v>
      </c>
      <c r="F147" s="19">
        <f>+REGIONVI!F23</f>
        <v>1</v>
      </c>
      <c r="G147" s="19">
        <f>+REGIONVI!G23</f>
        <v>0</v>
      </c>
      <c r="H147" s="19">
        <f>+REGIONVI!H23</f>
        <v>0</v>
      </c>
      <c r="I147" s="13">
        <f t="shared" si="83"/>
        <v>9</v>
      </c>
      <c r="K147" s="15" t="s">
        <v>24</v>
      </c>
      <c r="L147" s="42">
        <f t="shared" si="84"/>
        <v>0.33333333333333331</v>
      </c>
      <c r="M147" s="42">
        <f t="shared" si="85"/>
        <v>0.33333333333333331</v>
      </c>
      <c r="N147" s="42">
        <f t="shared" si="86"/>
        <v>0.22222222222222221</v>
      </c>
      <c r="O147" s="42">
        <f t="shared" si="87"/>
        <v>0.1111111111111111</v>
      </c>
      <c r="P147" s="42">
        <f t="shared" si="88"/>
        <v>0</v>
      </c>
      <c r="Q147" s="42">
        <f t="shared" si="89"/>
        <v>0</v>
      </c>
      <c r="R147" s="17">
        <f t="shared" si="82"/>
        <v>1</v>
      </c>
    </row>
    <row r="148" spans="2:18" ht="28.5" x14ac:dyDescent="0.25">
      <c r="B148" s="15" t="s">
        <v>25</v>
      </c>
      <c r="C148" s="19">
        <f>+REGIONVII!C25</f>
        <v>6</v>
      </c>
      <c r="D148" s="19">
        <f>+REGIONVII!D25</f>
        <v>4</v>
      </c>
      <c r="E148" s="19">
        <f>+REGIONVII!E25</f>
        <v>2</v>
      </c>
      <c r="F148" s="19">
        <f>+REGIONVII!F25</f>
        <v>1</v>
      </c>
      <c r="G148" s="19">
        <f>+REGIONVII!G25</f>
        <v>1</v>
      </c>
      <c r="H148" s="19">
        <f>+REGIONVII!H25</f>
        <v>0</v>
      </c>
      <c r="I148" s="13">
        <f t="shared" si="83"/>
        <v>14</v>
      </c>
      <c r="K148" s="15" t="s">
        <v>25</v>
      </c>
      <c r="L148" s="42">
        <f t="shared" si="84"/>
        <v>0.42857142857142855</v>
      </c>
      <c r="M148" s="42">
        <f t="shared" si="85"/>
        <v>0.2857142857142857</v>
      </c>
      <c r="N148" s="42">
        <f t="shared" si="86"/>
        <v>0.14285714285714285</v>
      </c>
      <c r="O148" s="42">
        <f t="shared" si="87"/>
        <v>7.1428571428571425E-2</v>
      </c>
      <c r="P148" s="42">
        <f t="shared" si="88"/>
        <v>7.1428571428571425E-2</v>
      </c>
      <c r="Q148" s="42">
        <f t="shared" si="89"/>
        <v>0</v>
      </c>
      <c r="R148" s="17">
        <f t="shared" si="82"/>
        <v>0.99999999999999978</v>
      </c>
    </row>
    <row r="149" spans="2:18" ht="28.5" x14ac:dyDescent="0.25">
      <c r="B149" s="15" t="s">
        <v>11</v>
      </c>
      <c r="C149" s="19">
        <f>+REGIONVIII!C25</f>
        <v>2</v>
      </c>
      <c r="D149" s="19">
        <f>+REGIONVIII!D25</f>
        <v>4</v>
      </c>
      <c r="E149" s="19">
        <f>+REGIONVIII!E25</f>
        <v>4</v>
      </c>
      <c r="F149" s="19">
        <f>+REGIONVIII!F25</f>
        <v>2</v>
      </c>
      <c r="G149" s="19">
        <f>+REGIONVIII!G25</f>
        <v>1</v>
      </c>
      <c r="H149" s="19">
        <f>+REGIONVIII!H25</f>
        <v>0</v>
      </c>
      <c r="I149" s="13">
        <f t="shared" si="83"/>
        <v>13</v>
      </c>
      <c r="K149" s="15" t="s">
        <v>11</v>
      </c>
      <c r="L149" s="42">
        <f t="shared" si="84"/>
        <v>0.15384615384615385</v>
      </c>
      <c r="M149" s="42">
        <f t="shared" si="85"/>
        <v>0.30769230769230771</v>
      </c>
      <c r="N149" s="42">
        <f t="shared" si="86"/>
        <v>0.30769230769230771</v>
      </c>
      <c r="O149" s="42">
        <f t="shared" si="87"/>
        <v>0.15384615384615385</v>
      </c>
      <c r="P149" s="42">
        <f t="shared" si="88"/>
        <v>7.6923076923076927E-2</v>
      </c>
      <c r="Q149" s="42">
        <f t="shared" si="89"/>
        <v>0</v>
      </c>
      <c r="R149" s="17">
        <f t="shared" si="82"/>
        <v>1</v>
      </c>
    </row>
    <row r="150" spans="2:18" ht="28.5" x14ac:dyDescent="0.25">
      <c r="B150" s="76" t="s">
        <v>26</v>
      </c>
      <c r="C150" s="77">
        <f t="shared" ref="C150:H150" si="90">SUM(C141:C149)</f>
        <v>26</v>
      </c>
      <c r="D150" s="77">
        <f t="shared" si="90"/>
        <v>35</v>
      </c>
      <c r="E150" s="77">
        <f t="shared" si="90"/>
        <v>40</v>
      </c>
      <c r="F150" s="77">
        <f t="shared" si="90"/>
        <v>21</v>
      </c>
      <c r="G150" s="77">
        <f t="shared" si="90"/>
        <v>2</v>
      </c>
      <c r="H150" s="77">
        <f t="shared" si="90"/>
        <v>2</v>
      </c>
      <c r="I150" s="77">
        <f>+I141+I142+I143+I144+I145+I146+I147+I148+I149</f>
        <v>126</v>
      </c>
      <c r="K150" s="76" t="s">
        <v>26</v>
      </c>
      <c r="L150" s="78">
        <f t="shared" si="84"/>
        <v>0.20634920634920634</v>
      </c>
      <c r="M150" s="78">
        <f t="shared" si="85"/>
        <v>0.27777777777777779</v>
      </c>
      <c r="N150" s="78">
        <f t="shared" si="86"/>
        <v>0.31746031746031744</v>
      </c>
      <c r="O150" s="78">
        <f t="shared" si="87"/>
        <v>0.16666666666666666</v>
      </c>
      <c r="P150" s="78">
        <f t="shared" si="88"/>
        <v>1.5873015873015872E-2</v>
      </c>
      <c r="Q150" s="78">
        <f t="shared" si="89"/>
        <v>1.5873015873015872E-2</v>
      </c>
      <c r="R150" s="78">
        <f t="shared" si="82"/>
        <v>1</v>
      </c>
    </row>
    <row r="175" spans="2:3" x14ac:dyDescent="0.25">
      <c r="B175" s="1"/>
      <c r="C175" s="1"/>
    </row>
  </sheetData>
  <sheetProtection password="C266" sheet="1" objects="1" scenarios="1"/>
  <mergeCells count="36">
    <mergeCell ref="B5:R5"/>
    <mergeCell ref="B55:I55"/>
    <mergeCell ref="B6:R6"/>
    <mergeCell ref="B54:R54"/>
    <mergeCell ref="B20:I20"/>
    <mergeCell ref="B53:R53"/>
    <mergeCell ref="K55:R55"/>
    <mergeCell ref="B8:I8"/>
    <mergeCell ref="B32:I32"/>
    <mergeCell ref="K32:R32"/>
    <mergeCell ref="K7:R7"/>
    <mergeCell ref="B7:I7"/>
    <mergeCell ref="K8:R8"/>
    <mergeCell ref="K20:R20"/>
    <mergeCell ref="B33:I33"/>
    <mergeCell ref="K33:R33"/>
    <mergeCell ref="K139:R139"/>
    <mergeCell ref="B120:I120"/>
    <mergeCell ref="K120:R120"/>
    <mergeCell ref="B121:I121"/>
    <mergeCell ref="K121:R121"/>
    <mergeCell ref="B138:R138"/>
    <mergeCell ref="B137:R137"/>
    <mergeCell ref="B139:I139"/>
    <mergeCell ref="B96:I96"/>
    <mergeCell ref="B108:I108"/>
    <mergeCell ref="B67:I67"/>
    <mergeCell ref="K67:R67"/>
    <mergeCell ref="K80:R80"/>
    <mergeCell ref="B80:I80"/>
    <mergeCell ref="B95:R95"/>
    <mergeCell ref="B94:R94"/>
    <mergeCell ref="K96:R96"/>
    <mergeCell ref="K108:R108"/>
    <mergeCell ref="K79:R79"/>
    <mergeCell ref="B79:I79"/>
  </mergeCells>
  <printOptions horizontalCentered="1"/>
  <pageMargins left="6.7708333333333336E-3" right="0.98425196850393704" top="0.39370078740157483" bottom="0.59055118110236227" header="0.31496062992125984" footer="0.31496062992125984"/>
  <pageSetup scale="65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zoomScale="87" zoomScaleNormal="87" workbookViewId="0">
      <selection activeCell="J17" sqref="J17"/>
    </sheetView>
  </sheetViews>
  <sheetFormatPr baseColWidth="10" defaultColWidth="11.42578125" defaultRowHeight="15" x14ac:dyDescent="0.25"/>
  <sheetData>
    <row r="1" spans="1:17" s="1" customFormat="1" ht="31.5" customHeight="1" x14ac:dyDescent="0.35">
      <c r="A1" s="24"/>
      <c r="B1" s="24"/>
      <c r="C1" s="201" t="s">
        <v>78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s="1" customForma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74" spans="10:10" x14ac:dyDescent="0.25">
      <c r="J74" s="23"/>
    </row>
    <row r="75" spans="10:10" x14ac:dyDescent="0.25">
      <c r="J75" s="23"/>
    </row>
    <row r="76" spans="10:10" x14ac:dyDescent="0.25">
      <c r="J76" s="23"/>
    </row>
  </sheetData>
  <sheetProtection password="C266" sheet="1" objects="1" scenarios="1"/>
  <mergeCells count="1">
    <mergeCell ref="C1:Q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zoomScale="80" zoomScaleNormal="80" workbookViewId="0">
      <selection activeCell="A22" sqref="A22"/>
    </sheetView>
  </sheetViews>
  <sheetFormatPr baseColWidth="10" defaultColWidth="11.42578125" defaultRowHeight="15" x14ac:dyDescent="0.25"/>
  <cols>
    <col min="1" max="1" width="14" customWidth="1"/>
    <col min="9" max="9" width="17.28515625" customWidth="1"/>
    <col min="24" max="24" width="16.42578125" customWidth="1"/>
    <col min="25" max="25" width="21.28515625" customWidth="1"/>
  </cols>
  <sheetData>
    <row r="1" spans="1:17" s="1" customFormat="1" ht="49.5" customHeight="1" x14ac:dyDescent="0.4">
      <c r="A1" s="24"/>
      <c r="B1" s="24"/>
      <c r="C1" s="24"/>
      <c r="D1" s="24"/>
      <c r="E1" s="206" t="s">
        <v>79</v>
      </c>
      <c r="F1" s="206"/>
      <c r="G1" s="206"/>
      <c r="H1" s="206"/>
      <c r="I1" s="206"/>
      <c r="J1" s="206"/>
      <c r="K1" s="206"/>
      <c r="L1" s="206"/>
      <c r="M1" s="206"/>
      <c r="N1" s="24"/>
      <c r="O1" s="24"/>
      <c r="P1" s="24"/>
      <c r="Q1" s="24"/>
    </row>
    <row r="2" spans="1:17" s="1" customFormat="1" ht="49.5" customHeight="1" x14ac:dyDescent="0.3">
      <c r="A2" s="24"/>
      <c r="B2" s="24"/>
      <c r="C2" s="24"/>
      <c r="D2" s="24"/>
      <c r="E2" s="41"/>
      <c r="F2" s="41"/>
      <c r="G2" s="41"/>
      <c r="H2" s="41"/>
      <c r="I2" s="41"/>
      <c r="J2" s="41"/>
      <c r="K2" s="41"/>
      <c r="L2" s="41"/>
      <c r="M2" s="41"/>
      <c r="N2" s="24"/>
      <c r="O2" s="24"/>
      <c r="P2" s="24"/>
      <c r="Q2" s="24"/>
    </row>
    <row r="3" spans="1:17" s="1" customFormat="1" ht="24.75" customHeight="1" x14ac:dyDescent="0.25">
      <c r="A3" s="202" t="s">
        <v>27</v>
      </c>
      <c r="B3" s="203"/>
      <c r="C3" s="204"/>
    </row>
    <row r="4" spans="1:17" ht="15.75" x14ac:dyDescent="0.25">
      <c r="A4" s="12" t="s">
        <v>3</v>
      </c>
      <c r="B4" s="118">
        <v>26</v>
      </c>
      <c r="C4" s="119">
        <v>0.21</v>
      </c>
    </row>
    <row r="5" spans="1:17" ht="15.75" x14ac:dyDescent="0.25">
      <c r="A5" s="12" t="s">
        <v>28</v>
      </c>
      <c r="B5" s="118">
        <v>8</v>
      </c>
      <c r="C5" s="120">
        <f>+B5/B13</f>
        <v>6.25E-2</v>
      </c>
    </row>
    <row r="6" spans="1:17" ht="15.75" x14ac:dyDescent="0.25">
      <c r="A6" s="12" t="s">
        <v>29</v>
      </c>
      <c r="B6" s="118">
        <v>22</v>
      </c>
      <c r="C6" s="130">
        <f>+B6/B13</f>
        <v>0.171875</v>
      </c>
    </row>
    <row r="7" spans="1:17" ht="15.75" x14ac:dyDescent="0.25">
      <c r="A7" s="12" t="s">
        <v>30</v>
      </c>
      <c r="B7" s="118">
        <v>20</v>
      </c>
      <c r="C7" s="121">
        <f>+B7/B13</f>
        <v>0.15625</v>
      </c>
    </row>
    <row r="8" spans="1:17" ht="15.75" x14ac:dyDescent="0.25">
      <c r="A8" s="12" t="s">
        <v>31</v>
      </c>
      <c r="B8" s="118">
        <v>8</v>
      </c>
      <c r="C8" s="122">
        <f>+B8/B13</f>
        <v>6.25E-2</v>
      </c>
    </row>
    <row r="9" spans="1:17" ht="15.75" x14ac:dyDescent="0.25">
      <c r="A9" s="12" t="s">
        <v>8</v>
      </c>
      <c r="B9" s="118">
        <v>8</v>
      </c>
      <c r="C9" s="123">
        <f>+B9/B13</f>
        <v>6.25E-2</v>
      </c>
    </row>
    <row r="10" spans="1:17" ht="15.75" x14ac:dyDescent="0.25">
      <c r="A10" s="12" t="s">
        <v>32</v>
      </c>
      <c r="B10" s="118">
        <v>9</v>
      </c>
      <c r="C10" s="124">
        <f>+B10/B13</f>
        <v>7.03125E-2</v>
      </c>
    </row>
    <row r="11" spans="1:17" ht="15.75" x14ac:dyDescent="0.25">
      <c r="A11" s="12" t="s">
        <v>33</v>
      </c>
      <c r="B11" s="118">
        <v>14</v>
      </c>
      <c r="C11" s="125">
        <f>+B11/B13</f>
        <v>0.109375</v>
      </c>
    </row>
    <row r="12" spans="1:17" ht="15.75" x14ac:dyDescent="0.25">
      <c r="A12" s="12" t="s">
        <v>34</v>
      </c>
      <c r="B12" s="118">
        <v>13</v>
      </c>
      <c r="C12" s="126">
        <f>+B12/B13</f>
        <v>0.1015625</v>
      </c>
    </row>
    <row r="13" spans="1:17" ht="26.25" x14ac:dyDescent="0.25">
      <c r="A13" s="129" t="s">
        <v>35</v>
      </c>
      <c r="B13" s="127">
        <f>SUM(B4:B12)</f>
        <v>128</v>
      </c>
      <c r="C13" s="128">
        <v>1</v>
      </c>
    </row>
    <row r="37" spans="13:13" ht="16.5" x14ac:dyDescent="0.25">
      <c r="M37" s="11"/>
    </row>
    <row r="38" spans="13:13" ht="16.5" x14ac:dyDescent="0.25">
      <c r="M38" s="11"/>
    </row>
    <row r="102" spans="1:8" ht="18.75" x14ac:dyDescent="0.3">
      <c r="B102" s="207" t="s">
        <v>63</v>
      </c>
      <c r="C102" s="207"/>
      <c r="D102" s="207"/>
      <c r="E102" s="207"/>
      <c r="F102" s="207"/>
      <c r="G102" s="207"/>
      <c r="H102" s="207"/>
    </row>
    <row r="104" spans="1:8" ht="28.5" customHeight="1" x14ac:dyDescent="0.25">
      <c r="A104" t="s">
        <v>64</v>
      </c>
      <c r="B104" s="38" t="s">
        <v>36</v>
      </c>
      <c r="C104" s="38" t="s">
        <v>13</v>
      </c>
      <c r="D104" s="38" t="s">
        <v>14</v>
      </c>
      <c r="E104" s="38" t="s">
        <v>15</v>
      </c>
      <c r="F104" s="38" t="s">
        <v>16</v>
      </c>
      <c r="G104" s="38" t="s">
        <v>17</v>
      </c>
      <c r="H104" s="38" t="s">
        <v>20</v>
      </c>
    </row>
    <row r="105" spans="1:8" ht="28.5" customHeight="1" x14ac:dyDescent="0.25">
      <c r="A105">
        <v>1</v>
      </c>
      <c r="B105" s="37">
        <f>'CONGLOMERADO ENE-JUN 2017'!L19</f>
        <v>0.33858267716535434</v>
      </c>
      <c r="C105" s="37">
        <f>'CONGLOMERADO ENE-JUN 2017'!M19</f>
        <v>0.28346456692913385</v>
      </c>
      <c r="D105" s="37">
        <f>'CONGLOMERADO ENE-JUN 2017'!N19</f>
        <v>0.32283464566929132</v>
      </c>
      <c r="E105" s="37">
        <f>'CONGLOMERADO ENE-JUN 2017'!O19</f>
        <v>3.1496062992125984E-2</v>
      </c>
      <c r="F105" s="37">
        <f>'CONGLOMERADO ENE-JUN 2017'!P19</f>
        <v>7.874015748031496E-3</v>
      </c>
      <c r="G105" s="37">
        <f>'CONGLOMERADO ENE-JUN 2017'!Q19</f>
        <v>1.5748031496062992E-2</v>
      </c>
      <c r="H105" s="37">
        <f>'CONGLOMERADO ENE-JUN 2017'!R19</f>
        <v>1</v>
      </c>
    </row>
    <row r="106" spans="1:8" ht="28.5" customHeight="1" x14ac:dyDescent="0.25">
      <c r="A106">
        <v>2</v>
      </c>
      <c r="B106" s="37">
        <f>'CONGLOMERADO ENE-JUN 2017'!L31</f>
        <v>0.39370078740157483</v>
      </c>
      <c r="C106" s="37">
        <f>'CONGLOMERADO ENE-JUN 2017'!M31</f>
        <v>0.39370078740157483</v>
      </c>
      <c r="D106" s="37">
        <f>'CONGLOMERADO ENE-JUN 2017'!N31</f>
        <v>0.1889763779527559</v>
      </c>
      <c r="E106" s="37">
        <f>'CONGLOMERADO ENE-JUN 2017'!O31</f>
        <v>1.5748031496062992E-2</v>
      </c>
      <c r="F106" s="37">
        <f>'CONGLOMERADO ENE-JUN 2017'!P31</f>
        <v>0</v>
      </c>
      <c r="G106" s="37">
        <f>'CONGLOMERADO ENE-JUN 2017'!Q31</f>
        <v>7.874015748031496E-3</v>
      </c>
      <c r="H106" s="37">
        <f>'CONGLOMERADO ENE-JUN 2017'!R31</f>
        <v>1</v>
      </c>
    </row>
    <row r="107" spans="1:8" ht="28.5" customHeight="1" x14ac:dyDescent="0.25">
      <c r="A107" t="s">
        <v>62</v>
      </c>
      <c r="B107" s="55">
        <f t="shared" ref="B107:H107" si="0">AVERAGE(B105:B106)</f>
        <v>0.36614173228346458</v>
      </c>
      <c r="C107" s="55">
        <f t="shared" si="0"/>
        <v>0.33858267716535434</v>
      </c>
      <c r="D107" s="55">
        <f t="shared" si="0"/>
        <v>0.25590551181102361</v>
      </c>
      <c r="E107" s="55">
        <f t="shared" si="0"/>
        <v>2.3622047244094488E-2</v>
      </c>
      <c r="F107" s="55">
        <f t="shared" si="0"/>
        <v>3.937007874015748E-3</v>
      </c>
      <c r="G107" s="55">
        <f t="shared" si="0"/>
        <v>1.1811023622047244E-2</v>
      </c>
      <c r="H107" s="55">
        <f t="shared" si="0"/>
        <v>1</v>
      </c>
    </row>
    <row r="109" spans="1:8" ht="22.5" customHeight="1" x14ac:dyDescent="0.3">
      <c r="B109" s="207" t="s">
        <v>65</v>
      </c>
      <c r="C109" s="207"/>
      <c r="D109" s="207"/>
      <c r="E109" s="207"/>
      <c r="F109" s="207"/>
      <c r="G109" s="207"/>
      <c r="H109" s="207"/>
    </row>
    <row r="110" spans="1:8" ht="28.5" customHeight="1" x14ac:dyDescent="0.25">
      <c r="B110" s="38" t="s">
        <v>36</v>
      </c>
      <c r="C110" s="38" t="s">
        <v>13</v>
      </c>
      <c r="D110" s="38" t="s">
        <v>14</v>
      </c>
      <c r="E110" s="38" t="s">
        <v>15</v>
      </c>
      <c r="F110" s="38" t="s">
        <v>16</v>
      </c>
      <c r="G110" s="38" t="s">
        <v>17</v>
      </c>
      <c r="H110" s="38" t="s">
        <v>20</v>
      </c>
    </row>
    <row r="111" spans="1:8" ht="21" customHeight="1" x14ac:dyDescent="0.25">
      <c r="A111">
        <v>3</v>
      </c>
      <c r="B111" s="37">
        <f>'CONGLOMERADO ENE-JUN 2017'!L44</f>
        <v>0.11904761904761904</v>
      </c>
      <c r="C111" s="37">
        <f>'CONGLOMERADO ENE-JUN 2017'!M44</f>
        <v>0.26190476190476192</v>
      </c>
      <c r="D111" s="37">
        <f>'CONGLOMERADO ENE-JUN 2017'!N44</f>
        <v>0.33333333333333331</v>
      </c>
      <c r="E111" s="37">
        <f>'CONGLOMERADO ENE-JUN 2017'!O44</f>
        <v>0.23015873015873015</v>
      </c>
      <c r="F111" s="37">
        <f>'CONGLOMERADO ENE-JUN 2017'!P44</f>
        <v>3.1746031746031744E-2</v>
      </c>
      <c r="G111" s="37">
        <f>'CONGLOMERADO ENE-JUN 2017'!Q44</f>
        <v>2.3809523809523808E-2</v>
      </c>
      <c r="H111" s="37">
        <f>'CONGLOMERADO ENE-JUN 2017'!R44</f>
        <v>0.99999999999999989</v>
      </c>
    </row>
    <row r="112" spans="1:8" ht="21" customHeight="1" x14ac:dyDescent="0.25">
      <c r="A112">
        <v>4</v>
      </c>
      <c r="B112" s="37">
        <f>'CONGLOMERADO ENE-JUN 2017'!L66</f>
        <v>7.3170731707317069E-2</v>
      </c>
      <c r="C112" s="37">
        <f>'CONGLOMERADO ENE-JUN 2017'!M66</f>
        <v>0.17073170731707318</v>
      </c>
      <c r="D112" s="37">
        <f>'CONGLOMERADO ENE-JUN 2017'!N66</f>
        <v>0.38211382113821141</v>
      </c>
      <c r="E112" s="37">
        <f>'CONGLOMERADO ENE-JUN 2017'!O66</f>
        <v>0.30894308943089432</v>
      </c>
      <c r="F112" s="37">
        <f>'CONGLOMERADO ENE-JUN 2017'!P66</f>
        <v>4.878048780487805E-2</v>
      </c>
      <c r="G112" s="37">
        <f>'CONGLOMERADO ENE-JUN 2017'!Q66</f>
        <v>1.6260162601626018E-2</v>
      </c>
      <c r="H112" s="37">
        <f>'CONGLOMERADO ENE-JUN 2017'!R66</f>
        <v>1</v>
      </c>
    </row>
    <row r="113" spans="1:8" ht="26.25" customHeight="1" x14ac:dyDescent="0.25">
      <c r="A113" s="1" t="s">
        <v>62</v>
      </c>
      <c r="B113" s="55">
        <f t="shared" ref="B113:H113" si="1">AVERAGE(B111:B112)</f>
        <v>9.6109175377468048E-2</v>
      </c>
      <c r="C113" s="55">
        <f t="shared" si="1"/>
        <v>0.21631823461091754</v>
      </c>
      <c r="D113" s="55">
        <f t="shared" si="1"/>
        <v>0.35772357723577236</v>
      </c>
      <c r="E113" s="55">
        <f t="shared" si="1"/>
        <v>0.26955090979481222</v>
      </c>
      <c r="F113" s="55">
        <f t="shared" si="1"/>
        <v>4.0263259775454897E-2</v>
      </c>
      <c r="G113" s="55">
        <f t="shared" si="1"/>
        <v>2.0034843205574915E-2</v>
      </c>
      <c r="H113" s="55">
        <f t="shared" si="1"/>
        <v>1</v>
      </c>
    </row>
    <row r="116" spans="1:8" ht="21" customHeight="1" x14ac:dyDescent="0.25">
      <c r="B116" s="208" t="s">
        <v>66</v>
      </c>
      <c r="C116" s="208"/>
      <c r="D116" s="208"/>
      <c r="E116" s="208"/>
      <c r="F116" s="208"/>
      <c r="G116" s="208"/>
      <c r="H116" s="208"/>
    </row>
    <row r="117" spans="1:8" ht="30.75" customHeight="1" x14ac:dyDescent="0.25">
      <c r="B117" s="38" t="s">
        <v>36</v>
      </c>
      <c r="C117" s="38" t="s">
        <v>13</v>
      </c>
      <c r="D117" s="38" t="s">
        <v>14</v>
      </c>
      <c r="E117" s="38" t="s">
        <v>15</v>
      </c>
      <c r="F117" s="38" t="s">
        <v>16</v>
      </c>
      <c r="G117" s="38" t="s">
        <v>17</v>
      </c>
      <c r="H117" s="38" t="s">
        <v>20</v>
      </c>
    </row>
    <row r="118" spans="1:8" ht="32.25" customHeight="1" x14ac:dyDescent="0.25">
      <c r="A118">
        <v>6</v>
      </c>
      <c r="B118" s="37">
        <f>'CONGLOMERADO ENE-JUN 2017'!L91</f>
        <v>5.5555555555555552E-2</v>
      </c>
      <c r="C118" s="37">
        <f>'CONGLOMERADO ENE-JUN 2017'!M91</f>
        <v>0.1111111111111111</v>
      </c>
      <c r="D118" s="37">
        <f>'CONGLOMERADO ENE-JUN 2017'!N91</f>
        <v>0.29365079365079366</v>
      </c>
      <c r="E118" s="37">
        <f>'CONGLOMERADO ENE-JUN 2017'!O91</f>
        <v>0.3968253968253968</v>
      </c>
      <c r="F118" s="37">
        <f>'CONGLOMERADO ENE-JUN 2017'!P91</f>
        <v>0.11904761904761904</v>
      </c>
      <c r="G118" s="37">
        <f>'CONGLOMERADO ENE-JUN 2017'!Q91</f>
        <v>2.3809523809523808E-2</v>
      </c>
      <c r="H118" s="37">
        <f>'CONGLOMERADO ENE-JUN 2017'!R91</f>
        <v>1</v>
      </c>
    </row>
    <row r="119" spans="1:8" ht="32.25" customHeight="1" x14ac:dyDescent="0.25">
      <c r="A119">
        <v>7</v>
      </c>
      <c r="B119" s="37">
        <f>'CONGLOMERADO ENE-JUN 2017'!L107</f>
        <v>0.27500000000000002</v>
      </c>
      <c r="C119" s="37">
        <f>'CONGLOMERADO ENE-JUN 2017'!M107</f>
        <v>0.4</v>
      </c>
      <c r="D119" s="37">
        <f>'CONGLOMERADO ENE-JUN 2017'!N107</f>
        <v>0.21666666666666667</v>
      </c>
      <c r="E119" s="37">
        <f>'CONGLOMERADO ENE-JUN 2017'!O107</f>
        <v>0.1</v>
      </c>
      <c r="F119" s="37">
        <f>'CONGLOMERADO ENE-JUN 2017'!P107</f>
        <v>8.3333333333333332E-3</v>
      </c>
      <c r="G119" s="37">
        <f>'CONGLOMERADO ENE-JUN 2017'!Q107</f>
        <v>0</v>
      </c>
      <c r="H119" s="37">
        <f>'CONGLOMERADO ENE-JUN 2017'!R107</f>
        <v>1</v>
      </c>
    </row>
    <row r="120" spans="1:8" ht="32.25" customHeight="1" x14ac:dyDescent="0.25">
      <c r="A120">
        <v>8</v>
      </c>
      <c r="B120" s="37">
        <f>'CONGLOMERADO ENE-JUN 2017'!L119</f>
        <v>0.32786885245901637</v>
      </c>
      <c r="C120" s="37">
        <f>'CONGLOMERADO ENE-JUN 2017'!M119</f>
        <v>0.31967213114754101</v>
      </c>
      <c r="D120" s="37">
        <f>'CONGLOMERADO ENE-JUN 2017'!N119</f>
        <v>0.27868852459016391</v>
      </c>
      <c r="E120" s="37">
        <f>'CONGLOMERADO ENE-JUN 2017'!O119</f>
        <v>6.5573770491803282E-2</v>
      </c>
      <c r="F120" s="37">
        <f>'CONGLOMERADO ENE-JUN 2017'!P119</f>
        <v>0</v>
      </c>
      <c r="G120" s="37">
        <f>'CONGLOMERADO ENE-JUN 2017'!Q119</f>
        <v>8.1967213114754103E-3</v>
      </c>
      <c r="H120" s="37">
        <f>'CONGLOMERADO ENE-JUN 2017'!R119</f>
        <v>0.99999999999999989</v>
      </c>
    </row>
    <row r="121" spans="1:8" ht="23.25" customHeight="1" x14ac:dyDescent="0.25">
      <c r="A121" s="1" t="s">
        <v>62</v>
      </c>
      <c r="B121" s="55">
        <f t="shared" ref="B121:H121" si="2">AVERAGE(B118:B120)</f>
        <v>0.219474802671524</v>
      </c>
      <c r="C121" s="55">
        <f t="shared" si="2"/>
        <v>0.27692774741955067</v>
      </c>
      <c r="D121" s="55">
        <f t="shared" si="2"/>
        <v>0.26300199496920806</v>
      </c>
      <c r="E121" s="55">
        <f t="shared" si="2"/>
        <v>0.18746638910573335</v>
      </c>
      <c r="F121" s="55">
        <f t="shared" si="2"/>
        <v>4.2460317460317455E-2</v>
      </c>
      <c r="G121" s="55">
        <f t="shared" si="2"/>
        <v>1.0668748373666407E-2</v>
      </c>
      <c r="H121" s="55">
        <f t="shared" si="2"/>
        <v>1</v>
      </c>
    </row>
    <row r="124" spans="1:8" ht="33.75" customHeight="1" x14ac:dyDescent="0.25">
      <c r="B124" s="205" t="s">
        <v>47</v>
      </c>
      <c r="C124" s="205"/>
      <c r="D124" s="205"/>
      <c r="E124" s="205"/>
      <c r="F124" s="205"/>
      <c r="G124" s="205"/>
      <c r="H124" s="205"/>
    </row>
    <row r="125" spans="1:8" ht="24.75" customHeight="1" x14ac:dyDescent="0.25">
      <c r="B125" s="38" t="s">
        <v>36</v>
      </c>
      <c r="C125" s="38" t="s">
        <v>13</v>
      </c>
      <c r="D125" s="38" t="s">
        <v>14</v>
      </c>
      <c r="E125" s="38" t="s">
        <v>15</v>
      </c>
      <c r="F125" s="38" t="s">
        <v>16</v>
      </c>
      <c r="G125" s="38" t="s">
        <v>17</v>
      </c>
      <c r="H125" s="38" t="s">
        <v>20</v>
      </c>
    </row>
    <row r="126" spans="1:8" x14ac:dyDescent="0.25">
      <c r="A126">
        <v>9</v>
      </c>
      <c r="B126" s="37">
        <f>'CONGLOMERADO ENE-JUN 2017'!L132</f>
        <v>0.14285714285714285</v>
      </c>
      <c r="C126" s="37">
        <f>'CONGLOMERADO ENE-JUN 2017'!M132</f>
        <v>0.3888888888888889</v>
      </c>
      <c r="D126" s="37">
        <f>'CONGLOMERADO ENE-JUN 2017'!N132</f>
        <v>0.34126984126984128</v>
      </c>
      <c r="E126" s="37">
        <f>'CONGLOMERADO ENE-JUN 2017'!O132</f>
        <v>0.1111111111111111</v>
      </c>
      <c r="F126" s="37">
        <f>'CONGLOMERADO ENE-JUN 2017'!P132</f>
        <v>7.9365079365079361E-3</v>
      </c>
      <c r="G126" s="37">
        <f>'CONGLOMERADO ENE-JUN 2017'!Q132</f>
        <v>7.9365079365079361E-3</v>
      </c>
      <c r="H126" s="37">
        <f>'CONGLOMERADO ENE-JUN 2017'!R132</f>
        <v>1</v>
      </c>
    </row>
    <row r="127" spans="1:8" x14ac:dyDescent="0.25">
      <c r="A127">
        <v>10</v>
      </c>
      <c r="B127" s="37">
        <f>'CONGLOMERADO ENE-JUN 2017'!L150</f>
        <v>0.20634920634920634</v>
      </c>
      <c r="C127" s="37">
        <f>'CONGLOMERADO ENE-JUN 2017'!M150</f>
        <v>0.27777777777777779</v>
      </c>
      <c r="D127" s="37">
        <f>'CONGLOMERADO ENE-JUN 2017'!N150</f>
        <v>0.31746031746031744</v>
      </c>
      <c r="E127" s="37">
        <f>'CONGLOMERADO ENE-JUN 2017'!O150</f>
        <v>0.16666666666666666</v>
      </c>
      <c r="F127" s="37">
        <f>'CONGLOMERADO ENE-JUN 2017'!P150</f>
        <v>1.5873015873015872E-2</v>
      </c>
      <c r="G127" s="37">
        <f>'CONGLOMERADO ENE-JUN 2017'!Q150</f>
        <v>1.5873015873015872E-2</v>
      </c>
      <c r="H127" s="37">
        <f>'CONGLOMERADO ENE-JUN 2017'!R150</f>
        <v>1</v>
      </c>
    </row>
    <row r="128" spans="1:8" x14ac:dyDescent="0.25">
      <c r="B128" s="55">
        <f t="shared" ref="B128:H128" si="3">AVERAGE(B126:B127)</f>
        <v>0.17460317460317459</v>
      </c>
      <c r="C128" s="55">
        <f t="shared" si="3"/>
        <v>0.33333333333333337</v>
      </c>
      <c r="D128" s="55">
        <f t="shared" si="3"/>
        <v>0.32936507936507936</v>
      </c>
      <c r="E128" s="55">
        <f t="shared" si="3"/>
        <v>0.1388888888888889</v>
      </c>
      <c r="F128" s="55">
        <f t="shared" si="3"/>
        <v>1.1904761904761904E-2</v>
      </c>
      <c r="G128" s="55">
        <f t="shared" si="3"/>
        <v>1.1904761904761904E-2</v>
      </c>
      <c r="H128" s="55">
        <f t="shared" si="3"/>
        <v>1</v>
      </c>
    </row>
  </sheetData>
  <sheetProtection password="C266" sheet="1" objects="1" scenarios="1"/>
  <mergeCells count="6">
    <mergeCell ref="A3:C3"/>
    <mergeCell ref="B124:H124"/>
    <mergeCell ref="E1:M1"/>
    <mergeCell ref="B109:H109"/>
    <mergeCell ref="B102:H102"/>
    <mergeCell ref="B116:H11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topLeftCell="D1" workbookViewId="0">
      <selection activeCell="T6" sqref="T6"/>
    </sheetView>
  </sheetViews>
  <sheetFormatPr baseColWidth="10" defaultRowHeight="15" x14ac:dyDescent="0.25"/>
  <cols>
    <col min="1" max="1" width="12" style="1" customWidth="1"/>
  </cols>
  <sheetData>
    <row r="2" spans="2:17" ht="21" x14ac:dyDescent="0.35">
      <c r="C2" s="201" t="s">
        <v>83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4" spans="2:17" ht="26.25" customHeight="1" x14ac:dyDescent="0.3">
      <c r="B4" s="210" t="s">
        <v>67</v>
      </c>
      <c r="C4" s="210"/>
      <c r="D4" s="210"/>
      <c r="E4" s="210"/>
      <c r="F4" s="210"/>
      <c r="G4" s="210"/>
    </row>
    <row r="5" spans="2:17" x14ac:dyDescent="0.25">
      <c r="B5" s="90" t="s">
        <v>36</v>
      </c>
      <c r="C5" s="90" t="s">
        <v>13</v>
      </c>
      <c r="D5" s="90" t="s">
        <v>14</v>
      </c>
      <c r="E5" s="90" t="s">
        <v>15</v>
      </c>
      <c r="F5" s="90" t="s">
        <v>16</v>
      </c>
      <c r="G5" s="90" t="s">
        <v>17</v>
      </c>
    </row>
    <row r="6" spans="2:17" x14ac:dyDescent="0.25">
      <c r="B6" s="98">
        <v>0.33858267716535434</v>
      </c>
      <c r="C6" s="98">
        <v>0.28346456692913385</v>
      </c>
      <c r="D6" s="98">
        <v>0.32283464566929132</v>
      </c>
      <c r="E6" s="98">
        <v>3.1496062992125984E-2</v>
      </c>
      <c r="F6" s="98">
        <v>7.874015748031496E-3</v>
      </c>
      <c r="G6" s="98">
        <v>1.5748031496062992E-2</v>
      </c>
    </row>
    <row r="7" spans="2:17" x14ac:dyDescent="0.25">
      <c r="B7" s="98">
        <f>'CONGLOMERADO ENE-JUN 2017'!L31</f>
        <v>0.39370078740157483</v>
      </c>
      <c r="C7" s="98">
        <f>'CONGLOMERADO ENE-JUN 2017'!M31</f>
        <v>0.39370078740157483</v>
      </c>
      <c r="D7" s="98">
        <f>'CONGLOMERADO ENE-JUN 2017'!N31</f>
        <v>0.1889763779527559</v>
      </c>
      <c r="E7" s="98">
        <f>'CONGLOMERADO ENE-JUN 2017'!O31</f>
        <v>1.5748031496062992E-2</v>
      </c>
      <c r="F7" s="98">
        <f>'CONGLOMERADO ENE-JUN 2017'!P31</f>
        <v>0</v>
      </c>
      <c r="G7" s="98">
        <f>'CONGLOMERADO ENE-JUN 2017'!Q31</f>
        <v>7.874015748031496E-3</v>
      </c>
    </row>
    <row r="8" spans="2:17" x14ac:dyDescent="0.25">
      <c r="B8" s="98">
        <v>0.36614173228346458</v>
      </c>
      <c r="C8" s="98">
        <v>0.33858267716535434</v>
      </c>
      <c r="D8" s="98">
        <v>0.25590551181102361</v>
      </c>
      <c r="E8" s="98">
        <v>2.3622047244094488E-2</v>
      </c>
      <c r="F8" s="98">
        <v>3.937007874015748E-3</v>
      </c>
      <c r="G8" s="98">
        <v>1.1811023622047244E-2</v>
      </c>
    </row>
    <row r="9" spans="2:17" s="1" customFormat="1" ht="27.75" customHeight="1" x14ac:dyDescent="0.3">
      <c r="B9" s="209" t="s">
        <v>70</v>
      </c>
      <c r="C9" s="209"/>
      <c r="D9" s="209"/>
      <c r="E9" s="209"/>
      <c r="F9" s="209"/>
      <c r="G9" s="209"/>
    </row>
    <row r="10" spans="2:17" x14ac:dyDescent="0.25">
      <c r="B10" s="90" t="s">
        <v>36</v>
      </c>
      <c r="C10" s="90" t="s">
        <v>13</v>
      </c>
      <c r="D10" s="90" t="s">
        <v>14</v>
      </c>
      <c r="E10" s="90" t="s">
        <v>15</v>
      </c>
      <c r="F10" s="90" t="s">
        <v>16</v>
      </c>
      <c r="G10" s="90" t="s">
        <v>17</v>
      </c>
    </row>
    <row r="11" spans="2:17" x14ac:dyDescent="0.25">
      <c r="B11" s="99">
        <f>Hoja1!C12</f>
        <v>0.11904761904761904</v>
      </c>
      <c r="C11" s="99">
        <f>Hoja1!D12</f>
        <v>0.26190476190476192</v>
      </c>
      <c r="D11" s="99">
        <f>Hoja1!E12</f>
        <v>0.33333333333333331</v>
      </c>
      <c r="E11" s="99">
        <f>Hoja1!F12</f>
        <v>0.23015873015873015</v>
      </c>
      <c r="F11" s="99">
        <f>Hoja1!G12</f>
        <v>3.1746031746031744E-2</v>
      </c>
      <c r="G11" s="99">
        <f>Hoja1!H12</f>
        <v>2.3809523809523808E-2</v>
      </c>
    </row>
    <row r="12" spans="2:17" x14ac:dyDescent="0.25">
      <c r="B12" s="99">
        <f>Hoja1!C14</f>
        <v>7.3170731707317069E-2</v>
      </c>
      <c r="C12" s="99">
        <f>Hoja1!D14</f>
        <v>0.17073170731707318</v>
      </c>
      <c r="D12" s="99">
        <f>Hoja1!E14</f>
        <v>0.38211382113821141</v>
      </c>
      <c r="E12" s="99">
        <f>Hoja1!F14</f>
        <v>0.30894308943089432</v>
      </c>
      <c r="F12" s="99">
        <f>Hoja1!G14</f>
        <v>4.878048780487805E-2</v>
      </c>
      <c r="G12" s="99">
        <f>Hoja1!H14</f>
        <v>1.6260162601626018E-2</v>
      </c>
    </row>
    <row r="13" spans="2:17" x14ac:dyDescent="0.25">
      <c r="B13" s="99">
        <f>Hoja1!C16</f>
        <v>0.11382113821138211</v>
      </c>
      <c r="C13" s="99">
        <f>Hoja1!D16</f>
        <v>0.12195121951219512</v>
      </c>
      <c r="D13" s="99">
        <f>Hoja1!E16</f>
        <v>0.35772357723577236</v>
      </c>
      <c r="E13" s="99">
        <f>Hoja1!F16</f>
        <v>0.30894308943089432</v>
      </c>
      <c r="F13" s="99">
        <f>Hoja1!G16</f>
        <v>7.3170731707317069E-2</v>
      </c>
      <c r="G13" s="99">
        <f>Hoja1!H16</f>
        <v>2.4390243902439025E-2</v>
      </c>
    </row>
    <row r="14" spans="2:17" x14ac:dyDescent="0.25">
      <c r="B14" s="98">
        <f>Hoja1!C18</f>
        <v>0.10215053763440861</v>
      </c>
      <c r="C14" s="98">
        <f>Hoja1!D18</f>
        <v>0.18548387096774194</v>
      </c>
      <c r="D14" s="98">
        <f>Hoja1!E18</f>
        <v>0.35752688172043012</v>
      </c>
      <c r="E14" s="98">
        <f>Hoja1!F18</f>
        <v>0.28225806451612906</v>
      </c>
      <c r="F14" s="98">
        <f>Hoja1!G18</f>
        <v>5.1075268817204304E-2</v>
      </c>
      <c r="G14" s="98">
        <f>Hoja1!H18</f>
        <v>2.1505376344086023E-2</v>
      </c>
    </row>
    <row r="15" spans="2:17" s="1" customFormat="1" ht="25.5" customHeight="1" x14ac:dyDescent="0.3">
      <c r="B15" s="209" t="s">
        <v>68</v>
      </c>
      <c r="C15" s="209"/>
      <c r="D15" s="209"/>
      <c r="E15" s="209"/>
      <c r="F15" s="209"/>
      <c r="G15" s="209"/>
    </row>
    <row r="16" spans="2:17" x14ac:dyDescent="0.25">
      <c r="B16" s="90" t="s">
        <v>36</v>
      </c>
      <c r="C16" s="90" t="s">
        <v>13</v>
      </c>
      <c r="D16" s="90" t="s">
        <v>14</v>
      </c>
      <c r="E16" s="90" t="s">
        <v>15</v>
      </c>
      <c r="F16" s="90" t="s">
        <v>16</v>
      </c>
      <c r="G16" s="90" t="s">
        <v>17</v>
      </c>
    </row>
    <row r="17" spans="2:8" x14ac:dyDescent="0.25">
      <c r="B17" s="99">
        <f>Hoja1!C21</f>
        <v>5.5555555555555552E-2</v>
      </c>
      <c r="C17" s="99">
        <f>Hoja1!D21</f>
        <v>0.1111111111111111</v>
      </c>
      <c r="D17" s="99">
        <f>Hoja1!E21</f>
        <v>0.29365079365079366</v>
      </c>
      <c r="E17" s="99">
        <f>Hoja1!F21</f>
        <v>0.3968253968253968</v>
      </c>
      <c r="F17" s="99">
        <f>Hoja1!G21</f>
        <v>0.11904761904761904</v>
      </c>
      <c r="G17" s="99">
        <f>Hoja1!H21</f>
        <v>2.3809523809523808E-2</v>
      </c>
    </row>
    <row r="18" spans="2:8" x14ac:dyDescent="0.25">
      <c r="B18" s="99">
        <f>Hoja1!C23</f>
        <v>0.27500000000000002</v>
      </c>
      <c r="C18" s="99">
        <f>Hoja1!D23</f>
        <v>0.4</v>
      </c>
      <c r="D18" s="99">
        <f>Hoja1!E23</f>
        <v>0.21666666666666667</v>
      </c>
      <c r="E18" s="99">
        <f>Hoja1!F23</f>
        <v>0.1</v>
      </c>
      <c r="F18" s="99">
        <f>Hoja1!G23</f>
        <v>8.3333333333333332E-3</v>
      </c>
      <c r="G18" s="99">
        <f>Hoja1!H23</f>
        <v>0</v>
      </c>
    </row>
    <row r="19" spans="2:8" x14ac:dyDescent="0.25">
      <c r="B19" s="99">
        <f>Hoja1!C25</f>
        <v>0.32786885245901637</v>
      </c>
      <c r="C19" s="99">
        <f>Hoja1!D25</f>
        <v>0.31967213114754101</v>
      </c>
      <c r="D19" s="99">
        <f>Hoja1!E25</f>
        <v>0.27868852459016391</v>
      </c>
      <c r="E19" s="99">
        <f>Hoja1!F25</f>
        <v>6.5573770491803282E-2</v>
      </c>
      <c r="F19" s="99">
        <f>Hoja1!G25</f>
        <v>0</v>
      </c>
      <c r="G19" s="99">
        <f>Hoja1!H25</f>
        <v>8.1967213114754103E-3</v>
      </c>
    </row>
    <row r="20" spans="2:8" x14ac:dyDescent="0.25">
      <c r="B20" s="98">
        <f>Hoja1!C27</f>
        <v>0.21739130434782608</v>
      </c>
      <c r="C20" s="98">
        <f>Hoja1!D27</f>
        <v>0.27445652173913043</v>
      </c>
      <c r="D20" s="98">
        <f>Hoja1!E27</f>
        <v>0.26358695652173914</v>
      </c>
      <c r="E20" s="98">
        <f>Hoja1!F27</f>
        <v>0.19021739130434784</v>
      </c>
      <c r="F20" s="98">
        <f>Hoja1!G27</f>
        <v>4.3478260869565216E-2</v>
      </c>
      <c r="G20" s="98">
        <f>Hoja1!H27</f>
        <v>1.0869565217391304E-2</v>
      </c>
    </row>
    <row r="21" spans="2:8" s="1" customFormat="1" ht="21.75" customHeight="1" x14ac:dyDescent="0.3">
      <c r="B21" s="209" t="s">
        <v>69</v>
      </c>
      <c r="C21" s="209"/>
      <c r="D21" s="209"/>
      <c r="E21" s="209"/>
      <c r="F21" s="209"/>
      <c r="G21" s="209"/>
    </row>
    <row r="22" spans="2:8" x14ac:dyDescent="0.25">
      <c r="B22" s="90" t="s">
        <v>36</v>
      </c>
      <c r="C22" s="90" t="s">
        <v>13</v>
      </c>
      <c r="D22" s="90" t="s">
        <v>14</v>
      </c>
      <c r="E22" s="90" t="s">
        <v>15</v>
      </c>
      <c r="F22" s="90" t="s">
        <v>16</v>
      </c>
      <c r="G22" s="90" t="s">
        <v>17</v>
      </c>
    </row>
    <row r="23" spans="2:8" x14ac:dyDescent="0.25">
      <c r="B23" s="99">
        <f>Hoja1!C30</f>
        <v>0.14285714285714285</v>
      </c>
      <c r="C23" s="99">
        <f>Hoja1!D30</f>
        <v>0.3888888888888889</v>
      </c>
      <c r="D23" s="99">
        <f>Hoja1!E30</f>
        <v>0.34126984126984128</v>
      </c>
      <c r="E23" s="99">
        <f>Hoja1!F30</f>
        <v>0.1111111111111111</v>
      </c>
      <c r="F23" s="99">
        <f>Hoja1!G30</f>
        <v>7.9365079365079361E-3</v>
      </c>
      <c r="G23" s="99">
        <f>Hoja1!H30</f>
        <v>7.9365079365079361E-3</v>
      </c>
    </row>
    <row r="24" spans="2:8" x14ac:dyDescent="0.25">
      <c r="B24" s="99">
        <f>Hoja1!C32</f>
        <v>0.20634920634920634</v>
      </c>
      <c r="C24" s="99">
        <f>Hoja1!D32</f>
        <v>0.27777777777777779</v>
      </c>
      <c r="D24" s="99">
        <f>Hoja1!E32</f>
        <v>0.31746031746031744</v>
      </c>
      <c r="E24" s="99">
        <f>Hoja1!F32</f>
        <v>0.16666666666666666</v>
      </c>
      <c r="F24" s="99">
        <f>Hoja1!G32</f>
        <v>1.5873015873015872E-2</v>
      </c>
      <c r="G24" s="99">
        <f>Hoja1!H32</f>
        <v>1.5873015873015872E-2</v>
      </c>
      <c r="H24" s="107"/>
    </row>
    <row r="25" spans="2:8" x14ac:dyDescent="0.25">
      <c r="B25" s="98">
        <f t="shared" ref="B25:G25" si="0">AVERAGE(B23:B24)</f>
        <v>0.17460317460317459</v>
      </c>
      <c r="C25" s="98">
        <f t="shared" si="0"/>
        <v>0.33333333333333337</v>
      </c>
      <c r="D25" s="98">
        <f t="shared" si="0"/>
        <v>0.32936507936507936</v>
      </c>
      <c r="E25" s="98">
        <f t="shared" si="0"/>
        <v>0.1388888888888889</v>
      </c>
      <c r="F25" s="98">
        <f t="shared" si="0"/>
        <v>1.1904761904761904E-2</v>
      </c>
      <c r="G25" s="98">
        <f t="shared" si="0"/>
        <v>1.1904761904761904E-2</v>
      </c>
    </row>
  </sheetData>
  <sheetProtection password="C266" sheet="1" objects="1" scenarios="1"/>
  <mergeCells count="5">
    <mergeCell ref="B9:G9"/>
    <mergeCell ref="B15:G15"/>
    <mergeCell ref="B21:G21"/>
    <mergeCell ref="B4:G4"/>
    <mergeCell ref="C2:Q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workbookViewId="0">
      <selection activeCell="M20" sqref="M20"/>
    </sheetView>
  </sheetViews>
  <sheetFormatPr baseColWidth="10" defaultRowHeight="15" x14ac:dyDescent="0.25"/>
  <cols>
    <col min="1" max="1" width="18.42578125" style="1" customWidth="1"/>
    <col min="2" max="2" width="25.42578125" customWidth="1"/>
    <col min="10" max="10" width="13" customWidth="1"/>
    <col min="11" max="11" width="13.5703125" customWidth="1"/>
  </cols>
  <sheetData>
    <row r="1" spans="1:11" ht="28.5" customHeight="1" x14ac:dyDescent="0.3">
      <c r="A1" s="217" t="s">
        <v>84</v>
      </c>
      <c r="B1" s="217"/>
      <c r="C1" s="217"/>
      <c r="D1" s="217"/>
      <c r="E1" s="217"/>
      <c r="F1" s="217"/>
      <c r="G1" s="217"/>
      <c r="H1" s="217"/>
      <c r="I1" s="217"/>
    </row>
    <row r="2" spans="1:11" ht="9.75" customHeight="1" x14ac:dyDescent="0.25"/>
    <row r="3" spans="1:11" ht="27" customHeight="1" x14ac:dyDescent="0.25">
      <c r="A3" s="73" t="s">
        <v>82</v>
      </c>
      <c r="B3" s="73" t="s">
        <v>72</v>
      </c>
      <c r="C3" s="73" t="str">
        <f>'Gráf indicadores Ene-Jun 2017'!B5</f>
        <v>Excelente</v>
      </c>
      <c r="D3" s="73" t="str">
        <f>'Gráf indicadores Ene-Jun 2017'!C5</f>
        <v>Muy Bueno</v>
      </c>
      <c r="E3" s="73" t="str">
        <f>'Gráf indicadores Ene-Jun 2017'!D5</f>
        <v xml:space="preserve">Bueno </v>
      </c>
      <c r="F3" s="73" t="str">
        <f>'Gráf indicadores Ene-Jun 2017'!E5</f>
        <v xml:space="preserve">Regular </v>
      </c>
      <c r="G3" s="73" t="str">
        <f>'Gráf indicadores Ene-Jun 2017'!F5</f>
        <v xml:space="preserve">Malo </v>
      </c>
      <c r="H3" s="73" t="str">
        <f>'Gráf indicadores Ene-Jun 2017'!G5</f>
        <v xml:space="preserve">Muy malo </v>
      </c>
      <c r="I3" s="73" t="s">
        <v>71</v>
      </c>
      <c r="J3" s="73" t="s">
        <v>85</v>
      </c>
      <c r="K3" s="73" t="s">
        <v>86</v>
      </c>
    </row>
    <row r="4" spans="1:11" s="1" customFormat="1" ht="32.25" customHeight="1" x14ac:dyDescent="0.25">
      <c r="A4" s="221" t="s">
        <v>73</v>
      </c>
      <c r="B4" s="218" t="s">
        <v>51</v>
      </c>
      <c r="C4" s="102">
        <f>'CONGLOMERADO ENE-JUN 2017'!C19</f>
        <v>43</v>
      </c>
      <c r="D4" s="102">
        <f>'CONGLOMERADO ENE-JUN 2017'!D19</f>
        <v>36</v>
      </c>
      <c r="E4" s="102">
        <f>'CONGLOMERADO ENE-JUN 2017'!E19</f>
        <v>41</v>
      </c>
      <c r="F4" s="102">
        <f>'CONGLOMERADO ENE-JUN 2017'!F19</f>
        <v>4</v>
      </c>
      <c r="G4" s="102">
        <f>'CONGLOMERADO ENE-JUN 2017'!G19</f>
        <v>1</v>
      </c>
      <c r="H4" s="102">
        <f>'CONGLOMERADO ENE-JUN 2017'!H19</f>
        <v>2</v>
      </c>
      <c r="I4" s="102">
        <f>'CONGLOMERADO ENE-JUN 2017'!I19</f>
        <v>127</v>
      </c>
      <c r="J4" s="109" t="s">
        <v>92</v>
      </c>
      <c r="K4" s="109" t="s">
        <v>91</v>
      </c>
    </row>
    <row r="5" spans="1:11" ht="25.5" customHeight="1" x14ac:dyDescent="0.25">
      <c r="A5" s="221"/>
      <c r="B5" s="218"/>
      <c r="C5" s="113">
        <f>'Gráf indicadores Ene-Jun 2017'!B6</f>
        <v>0.33858267716535434</v>
      </c>
      <c r="D5" s="113">
        <f>'Gráf indicadores Ene-Jun 2017'!C6</f>
        <v>0.28346456692913385</v>
      </c>
      <c r="E5" s="113">
        <f>'Gráf indicadores Ene-Jun 2017'!D6</f>
        <v>0.32283464566929132</v>
      </c>
      <c r="F5" s="113">
        <f>'Gráf indicadores Ene-Jun 2017'!E6</f>
        <v>3.1496062992125984E-2</v>
      </c>
      <c r="G5" s="113">
        <f>'Gráf indicadores Ene-Jun 2017'!F6</f>
        <v>7.874015748031496E-3</v>
      </c>
      <c r="H5" s="113">
        <f>'Gráf indicadores Ene-Jun 2017'!G6</f>
        <v>1.5748031496062992E-2</v>
      </c>
      <c r="I5" s="113">
        <f>SUM(C5:H5)</f>
        <v>1</v>
      </c>
      <c r="J5" s="108">
        <f>+C5+D5+E5</f>
        <v>0.94488188976377951</v>
      </c>
      <c r="K5" s="108">
        <f>+F5+G5+H5</f>
        <v>5.5118110236220472E-2</v>
      </c>
    </row>
    <row r="6" spans="1:11" s="1" customFormat="1" ht="23.25" customHeight="1" x14ac:dyDescent="0.25">
      <c r="A6" s="221"/>
      <c r="B6" s="219" t="s">
        <v>52</v>
      </c>
      <c r="C6" s="103">
        <f>'CONGLOMERADO ENE-JUN 2017'!C31</f>
        <v>50</v>
      </c>
      <c r="D6" s="103">
        <f>'CONGLOMERADO ENE-JUN 2017'!D31</f>
        <v>50</v>
      </c>
      <c r="E6" s="103">
        <f>'CONGLOMERADO ENE-JUN 2017'!E31</f>
        <v>24</v>
      </c>
      <c r="F6" s="103">
        <f>'CONGLOMERADO ENE-JUN 2017'!F31</f>
        <v>2</v>
      </c>
      <c r="G6" s="103">
        <f>'CONGLOMERADO ENE-JUN 2017'!G31</f>
        <v>0</v>
      </c>
      <c r="H6" s="103">
        <f>'CONGLOMERADO ENE-JUN 2017'!H31</f>
        <v>1</v>
      </c>
      <c r="I6" s="103">
        <f>'CONGLOMERADO ENE-JUN 2017'!I31</f>
        <v>127</v>
      </c>
      <c r="J6" s="211"/>
      <c r="K6" s="212"/>
    </row>
    <row r="7" spans="1:11" ht="18.75" customHeight="1" x14ac:dyDescent="0.25">
      <c r="A7" s="221"/>
      <c r="B7" s="219"/>
      <c r="C7" s="112">
        <f>'Gráf indicadores Ene-Jun 2017'!B7</f>
        <v>0.39370078740157483</v>
      </c>
      <c r="D7" s="112">
        <f>'Gráf indicadores Ene-Jun 2017'!C7</f>
        <v>0.39370078740157483</v>
      </c>
      <c r="E7" s="112">
        <f>'Gráf indicadores Ene-Jun 2017'!D7</f>
        <v>0.1889763779527559</v>
      </c>
      <c r="F7" s="112">
        <f>'Gráf indicadores Ene-Jun 2017'!E7</f>
        <v>1.5748031496062992E-2</v>
      </c>
      <c r="G7" s="112">
        <f>'Gráf indicadores Ene-Jun 2017'!F7</f>
        <v>0</v>
      </c>
      <c r="H7" s="112">
        <f>'Gráf indicadores Ene-Jun 2017'!G7</f>
        <v>7.874015748031496E-3</v>
      </c>
      <c r="I7" s="112">
        <f>SUM(C7:H7)</f>
        <v>1</v>
      </c>
      <c r="J7" s="108">
        <f>+C7+D7+E7</f>
        <v>0.97637795275590555</v>
      </c>
      <c r="K7" s="108">
        <f>+F7+G7+H7</f>
        <v>2.3622047244094488E-2</v>
      </c>
    </row>
    <row r="8" spans="1:11" ht="20.25" customHeight="1" x14ac:dyDescent="0.25">
      <c r="A8" s="221"/>
      <c r="B8" s="222" t="s">
        <v>74</v>
      </c>
      <c r="C8" s="104">
        <f t="shared" ref="C8:H8" si="0">+C4+C6</f>
        <v>93</v>
      </c>
      <c r="D8" s="104">
        <f t="shared" si="0"/>
        <v>86</v>
      </c>
      <c r="E8" s="104">
        <f t="shared" si="0"/>
        <v>65</v>
      </c>
      <c r="F8" s="104">
        <f t="shared" si="0"/>
        <v>6</v>
      </c>
      <c r="G8" s="104">
        <f t="shared" si="0"/>
        <v>1</v>
      </c>
      <c r="H8" s="104">
        <f t="shared" si="0"/>
        <v>3</v>
      </c>
      <c r="I8" s="104">
        <f>SUM(C8:H8)</f>
        <v>254</v>
      </c>
      <c r="J8" s="110"/>
      <c r="K8" s="110"/>
    </row>
    <row r="9" spans="1:11" s="1" customFormat="1" ht="22.5" customHeight="1" x14ac:dyDescent="0.25">
      <c r="A9" s="221"/>
      <c r="B9" s="222"/>
      <c r="C9" s="114">
        <f>'Gráf indicadores Ene-Jun 2017'!B8</f>
        <v>0.36614173228346458</v>
      </c>
      <c r="D9" s="114">
        <f>'Gráf indicadores Ene-Jun 2017'!C8</f>
        <v>0.33858267716535434</v>
      </c>
      <c r="E9" s="114">
        <f>'Gráf indicadores Ene-Jun 2017'!D8</f>
        <v>0.25590551181102361</v>
      </c>
      <c r="F9" s="114">
        <f>'Gráf indicadores Ene-Jun 2017'!E8</f>
        <v>2.3622047244094488E-2</v>
      </c>
      <c r="G9" s="114">
        <f>'Gráf indicadores Ene-Jun 2017'!F8</f>
        <v>3.937007874015748E-3</v>
      </c>
      <c r="H9" s="114">
        <f>'Gráf indicadores Ene-Jun 2017'!G8</f>
        <v>1.1811023622047244E-2</v>
      </c>
      <c r="I9" s="114">
        <f>SUM(C9:H9)</f>
        <v>1</v>
      </c>
      <c r="J9" s="117">
        <f>+C9+D9+E9</f>
        <v>0.96062992125984259</v>
      </c>
      <c r="K9" s="117">
        <f>+F9+G9+H9</f>
        <v>3.937007874015748E-2</v>
      </c>
    </row>
    <row r="10" spans="1:11" ht="27" customHeight="1" x14ac:dyDescent="0.25">
      <c r="A10" s="73" t="s">
        <v>82</v>
      </c>
      <c r="B10" s="73" t="s">
        <v>72</v>
      </c>
      <c r="C10" s="96" t="str">
        <f>'Gráf indicadores Ene-Jun 2017'!B10</f>
        <v>Excelente</v>
      </c>
      <c r="D10" s="96" t="str">
        <f>'Gráf indicadores Ene-Jun 2017'!C10</f>
        <v>Muy Bueno</v>
      </c>
      <c r="E10" s="96" t="str">
        <f>'Gráf indicadores Ene-Jun 2017'!D10</f>
        <v xml:space="preserve">Bueno </v>
      </c>
      <c r="F10" s="96" t="str">
        <f>'Gráf indicadores Ene-Jun 2017'!E10</f>
        <v xml:space="preserve">Regular </v>
      </c>
      <c r="G10" s="96" t="str">
        <f>'Gráf indicadores Ene-Jun 2017'!F10</f>
        <v xml:space="preserve">Malo </v>
      </c>
      <c r="H10" s="96" t="str">
        <f>'Gráf indicadores Ene-Jun 2017'!G10</f>
        <v xml:space="preserve">Muy malo </v>
      </c>
      <c r="I10" s="73" t="s">
        <v>71</v>
      </c>
      <c r="J10" s="211"/>
      <c r="K10" s="212"/>
    </row>
    <row r="11" spans="1:11" s="1" customFormat="1" ht="24" customHeight="1" x14ac:dyDescent="0.25">
      <c r="A11" s="223" t="s">
        <v>75</v>
      </c>
      <c r="B11" s="218" t="s">
        <v>53</v>
      </c>
      <c r="C11" s="102">
        <f>'CONGLOMERADO ENE-JUN 2017'!C44</f>
        <v>15</v>
      </c>
      <c r="D11" s="102">
        <f>'CONGLOMERADO ENE-JUN 2017'!D44</f>
        <v>33</v>
      </c>
      <c r="E11" s="102">
        <f>'CONGLOMERADO ENE-JUN 2017'!E44</f>
        <v>42</v>
      </c>
      <c r="F11" s="102">
        <f>'CONGLOMERADO ENE-JUN 2017'!F44</f>
        <v>29</v>
      </c>
      <c r="G11" s="102">
        <f>'CONGLOMERADO ENE-JUN 2017'!G44</f>
        <v>4</v>
      </c>
      <c r="H11" s="102">
        <f>'CONGLOMERADO ENE-JUN 2017'!H44</f>
        <v>3</v>
      </c>
      <c r="I11" s="102">
        <f>'CONGLOMERADO ENE-JUN 2017'!I44</f>
        <v>126</v>
      </c>
      <c r="J11" s="211"/>
      <c r="K11" s="212"/>
    </row>
    <row r="12" spans="1:11" ht="31.5" customHeight="1" x14ac:dyDescent="0.25">
      <c r="A12" s="224"/>
      <c r="B12" s="218"/>
      <c r="C12" s="101">
        <f>+C11/I11</f>
        <v>0.11904761904761904</v>
      </c>
      <c r="D12" s="101">
        <f>+D11/I11</f>
        <v>0.26190476190476192</v>
      </c>
      <c r="E12" s="101">
        <f>+E11/I11</f>
        <v>0.33333333333333331</v>
      </c>
      <c r="F12" s="101">
        <f>+F11/I11</f>
        <v>0.23015873015873015</v>
      </c>
      <c r="G12" s="101">
        <f>+G11/I11</f>
        <v>3.1746031746031744E-2</v>
      </c>
      <c r="H12" s="101">
        <f>+H11/I11</f>
        <v>2.3809523809523808E-2</v>
      </c>
      <c r="I12" s="111">
        <f>SUM(C12:H12)</f>
        <v>0.99999999999999989</v>
      </c>
      <c r="J12" s="108">
        <f>+C12+D12+E12</f>
        <v>0.71428571428571419</v>
      </c>
      <c r="K12" s="108">
        <f>+F12+G12+H12</f>
        <v>0.2857142857142857</v>
      </c>
    </row>
    <row r="13" spans="1:11" s="1" customFormat="1" ht="30" customHeight="1" x14ac:dyDescent="0.25">
      <c r="A13" s="224"/>
      <c r="B13" s="226" t="s">
        <v>54</v>
      </c>
      <c r="C13" s="103">
        <f>'CONGLOMERADO ENE-JUN 2017'!C66</f>
        <v>9</v>
      </c>
      <c r="D13" s="103">
        <f>'CONGLOMERADO ENE-JUN 2017'!D66</f>
        <v>21</v>
      </c>
      <c r="E13" s="103">
        <f>'CONGLOMERADO ENE-JUN 2017'!E66</f>
        <v>47</v>
      </c>
      <c r="F13" s="103">
        <f>'CONGLOMERADO ENE-JUN 2017'!F66</f>
        <v>38</v>
      </c>
      <c r="G13" s="103">
        <f>'CONGLOMERADO ENE-JUN 2017'!G66</f>
        <v>6</v>
      </c>
      <c r="H13" s="103">
        <f>'CONGLOMERADO ENE-JUN 2017'!H66</f>
        <v>2</v>
      </c>
      <c r="I13" s="103">
        <f>'CONGLOMERADO ENE-JUN 2017'!I66</f>
        <v>123</v>
      </c>
      <c r="J13" s="211"/>
      <c r="K13" s="212"/>
    </row>
    <row r="14" spans="1:11" ht="35.25" customHeight="1" x14ac:dyDescent="0.25">
      <c r="A14" s="224"/>
      <c r="B14" s="226"/>
      <c r="C14" s="100">
        <f>+C13/I13</f>
        <v>7.3170731707317069E-2</v>
      </c>
      <c r="D14" s="100">
        <f>+D13/I13</f>
        <v>0.17073170731707318</v>
      </c>
      <c r="E14" s="100">
        <f>+E13/I13</f>
        <v>0.38211382113821141</v>
      </c>
      <c r="F14" s="100">
        <f>+F13/I13</f>
        <v>0.30894308943089432</v>
      </c>
      <c r="G14" s="100">
        <f>+G13/I13</f>
        <v>4.878048780487805E-2</v>
      </c>
      <c r="H14" s="100">
        <f>+H13/I13</f>
        <v>1.6260162601626018E-2</v>
      </c>
      <c r="I14" s="112">
        <f>SUM(C14:H14)</f>
        <v>1</v>
      </c>
      <c r="J14" s="108">
        <f>+C14+D14+E14</f>
        <v>0.62601626016260159</v>
      </c>
      <c r="K14" s="108">
        <f>+F14+G14+H14</f>
        <v>0.37398373983739835</v>
      </c>
    </row>
    <row r="15" spans="1:11" s="1" customFormat="1" ht="23.25" customHeight="1" x14ac:dyDescent="0.25">
      <c r="A15" s="224"/>
      <c r="B15" s="218" t="s">
        <v>55</v>
      </c>
      <c r="C15" s="102">
        <f>'CONGLOMERADO ENE-JUN 2017'!C78</f>
        <v>14</v>
      </c>
      <c r="D15" s="102">
        <f>'CONGLOMERADO ENE-JUN 2017'!D78</f>
        <v>15</v>
      </c>
      <c r="E15" s="102">
        <f>'CONGLOMERADO ENE-JUN 2017'!E78</f>
        <v>44</v>
      </c>
      <c r="F15" s="102">
        <f>'CONGLOMERADO ENE-JUN 2017'!F78</f>
        <v>38</v>
      </c>
      <c r="G15" s="102">
        <f>'CONGLOMERADO ENE-JUN 2017'!G78</f>
        <v>9</v>
      </c>
      <c r="H15" s="102">
        <f>'CONGLOMERADO ENE-JUN 2017'!H78</f>
        <v>3</v>
      </c>
      <c r="I15" s="102">
        <f>'CONGLOMERADO ENE-JUN 2017'!I78</f>
        <v>123</v>
      </c>
      <c r="J15" s="211"/>
      <c r="K15" s="212"/>
    </row>
    <row r="16" spans="1:11" ht="30" customHeight="1" x14ac:dyDescent="0.25">
      <c r="A16" s="224"/>
      <c r="B16" s="218"/>
      <c r="C16" s="101">
        <f>+C15/I15</f>
        <v>0.11382113821138211</v>
      </c>
      <c r="D16" s="101">
        <f>+D15/I15</f>
        <v>0.12195121951219512</v>
      </c>
      <c r="E16" s="101">
        <f>+E15/I15</f>
        <v>0.35772357723577236</v>
      </c>
      <c r="F16" s="101">
        <f>+F15/I15</f>
        <v>0.30894308943089432</v>
      </c>
      <c r="G16" s="101">
        <f>+G15/I15</f>
        <v>7.3170731707317069E-2</v>
      </c>
      <c r="H16" s="101">
        <f>+H15/I15</f>
        <v>2.4390243902439025E-2</v>
      </c>
      <c r="I16" s="111">
        <f>SUM(C16:H16)</f>
        <v>1</v>
      </c>
      <c r="J16" s="108">
        <f>+C16+D16+E16</f>
        <v>0.5934959349593496</v>
      </c>
      <c r="K16" s="108">
        <f>+F16+G16+H16</f>
        <v>0.40650406504065045</v>
      </c>
    </row>
    <row r="17" spans="1:11" s="1" customFormat="1" ht="28.5" customHeight="1" x14ac:dyDescent="0.25">
      <c r="A17" s="224"/>
      <c r="B17" s="213" t="s">
        <v>80</v>
      </c>
      <c r="C17" s="104">
        <f t="shared" ref="C17:H17" si="1">+C11+C13+C15</f>
        <v>38</v>
      </c>
      <c r="D17" s="104">
        <f t="shared" si="1"/>
        <v>69</v>
      </c>
      <c r="E17" s="104">
        <f t="shared" si="1"/>
        <v>133</v>
      </c>
      <c r="F17" s="104">
        <f t="shared" si="1"/>
        <v>105</v>
      </c>
      <c r="G17" s="104">
        <f t="shared" si="1"/>
        <v>19</v>
      </c>
      <c r="H17" s="104">
        <f t="shared" si="1"/>
        <v>8</v>
      </c>
      <c r="I17" s="104">
        <f>SUM(C17:H17)</f>
        <v>372</v>
      </c>
      <c r="J17" s="215"/>
      <c r="K17" s="216"/>
    </row>
    <row r="18" spans="1:11" ht="31.5" customHeight="1" x14ac:dyDescent="0.25">
      <c r="A18" s="225"/>
      <c r="B18" s="214"/>
      <c r="C18" s="114">
        <f>+C17/I17</f>
        <v>0.10215053763440861</v>
      </c>
      <c r="D18" s="114">
        <f>+D17/I17</f>
        <v>0.18548387096774194</v>
      </c>
      <c r="E18" s="114">
        <f>+E17/I17</f>
        <v>0.35752688172043012</v>
      </c>
      <c r="F18" s="114">
        <f>+F17/I17</f>
        <v>0.28225806451612906</v>
      </c>
      <c r="G18" s="114">
        <f>+G17/I17</f>
        <v>5.1075268817204304E-2</v>
      </c>
      <c r="H18" s="114">
        <f>+H17/I17</f>
        <v>2.1505376344086023E-2</v>
      </c>
      <c r="I18" s="114">
        <f>SUM(C18:H18)</f>
        <v>1</v>
      </c>
      <c r="J18" s="117">
        <f>+C18+D18+E18</f>
        <v>0.64516129032258074</v>
      </c>
      <c r="K18" s="117">
        <f>+F18+G18+H18</f>
        <v>0.35483870967741937</v>
      </c>
    </row>
    <row r="19" spans="1:11" ht="26.25" customHeight="1" x14ac:dyDescent="0.25">
      <c r="A19" s="73" t="s">
        <v>82</v>
      </c>
      <c r="B19" s="73" t="s">
        <v>72</v>
      </c>
      <c r="C19" s="96" t="str">
        <f>'Gráf indicadores Ene-Jun 2017'!B16</f>
        <v>Excelente</v>
      </c>
      <c r="D19" s="96" t="str">
        <f>'Gráf indicadores Ene-Jun 2017'!C16</f>
        <v>Muy Bueno</v>
      </c>
      <c r="E19" s="96" t="str">
        <f>'Gráf indicadores Ene-Jun 2017'!D16</f>
        <v xml:space="preserve">Bueno </v>
      </c>
      <c r="F19" s="96" t="str">
        <f>'Gráf indicadores Ene-Jun 2017'!E16</f>
        <v xml:space="preserve">Regular </v>
      </c>
      <c r="G19" s="96" t="str">
        <f>'Gráf indicadores Ene-Jun 2017'!F16</f>
        <v xml:space="preserve">Malo </v>
      </c>
      <c r="H19" s="96" t="str">
        <f>'Gráf indicadores Ene-Jun 2017'!G16</f>
        <v xml:space="preserve">Muy malo </v>
      </c>
      <c r="I19" s="73" t="s">
        <v>71</v>
      </c>
      <c r="J19" s="211"/>
      <c r="K19" s="212"/>
    </row>
    <row r="20" spans="1:11" s="1" customFormat="1" ht="29.25" customHeight="1" x14ac:dyDescent="0.25">
      <c r="A20" s="221" t="s">
        <v>68</v>
      </c>
      <c r="B20" s="227" t="s">
        <v>56</v>
      </c>
      <c r="C20" s="102">
        <f>'CONGLOMERADO ENE-JUN 2017'!C91</f>
        <v>7</v>
      </c>
      <c r="D20" s="102">
        <f>'CONGLOMERADO ENE-JUN 2017'!D91</f>
        <v>14</v>
      </c>
      <c r="E20" s="102">
        <f>'CONGLOMERADO ENE-JUN 2017'!E91</f>
        <v>37</v>
      </c>
      <c r="F20" s="102">
        <f>'CONGLOMERADO ENE-JUN 2017'!F91</f>
        <v>50</v>
      </c>
      <c r="G20" s="102">
        <f>'CONGLOMERADO ENE-JUN 2017'!G91</f>
        <v>15</v>
      </c>
      <c r="H20" s="102">
        <f>'CONGLOMERADO ENE-JUN 2017'!H91</f>
        <v>3</v>
      </c>
      <c r="I20" s="102">
        <f>'CONGLOMERADO ENE-JUN 2017'!I91</f>
        <v>126</v>
      </c>
      <c r="J20" s="211"/>
      <c r="K20" s="212"/>
    </row>
    <row r="21" spans="1:11" ht="33" customHeight="1" x14ac:dyDescent="0.25">
      <c r="A21" s="221"/>
      <c r="B21" s="227"/>
      <c r="C21" s="101">
        <f>+C20/I20</f>
        <v>5.5555555555555552E-2</v>
      </c>
      <c r="D21" s="101">
        <f>+D20/I20</f>
        <v>0.1111111111111111</v>
      </c>
      <c r="E21" s="101">
        <f>+E20/I20</f>
        <v>0.29365079365079366</v>
      </c>
      <c r="F21" s="101">
        <f>+F20/I20</f>
        <v>0.3968253968253968</v>
      </c>
      <c r="G21" s="101">
        <f>+G20/I20</f>
        <v>0.11904761904761904</v>
      </c>
      <c r="H21" s="101">
        <f>+H20/I20</f>
        <v>2.3809523809523808E-2</v>
      </c>
      <c r="I21" s="101">
        <f>SUM(C21:H21)</f>
        <v>1</v>
      </c>
      <c r="J21" s="108">
        <f>+C21+D21+E21</f>
        <v>0.46031746031746035</v>
      </c>
      <c r="K21" s="108">
        <f>+F21+G21+H21</f>
        <v>0.53968253968253965</v>
      </c>
    </row>
    <row r="22" spans="1:11" s="1" customFormat="1" ht="31.5" customHeight="1" x14ac:dyDescent="0.25">
      <c r="A22" s="221"/>
      <c r="B22" s="228" t="s">
        <v>57</v>
      </c>
      <c r="C22" s="103">
        <f>'CONGLOMERADO ENE-JUN 2017'!C107</f>
        <v>33</v>
      </c>
      <c r="D22" s="103">
        <f>'CONGLOMERADO ENE-JUN 2017'!D107</f>
        <v>48</v>
      </c>
      <c r="E22" s="103">
        <f>'CONGLOMERADO ENE-JUN 2017'!E107</f>
        <v>26</v>
      </c>
      <c r="F22" s="103">
        <f>'CONGLOMERADO ENE-JUN 2017'!F107</f>
        <v>12</v>
      </c>
      <c r="G22" s="103">
        <f>'CONGLOMERADO ENE-JUN 2017'!G107</f>
        <v>1</v>
      </c>
      <c r="H22" s="103">
        <f>'CONGLOMERADO ENE-JUN 2017'!H107</f>
        <v>0</v>
      </c>
      <c r="I22" s="103">
        <f>'CONGLOMERADO ENE-JUN 2017'!I107</f>
        <v>120</v>
      </c>
      <c r="J22" s="211"/>
      <c r="K22" s="212"/>
    </row>
    <row r="23" spans="1:11" ht="31.5" customHeight="1" x14ac:dyDescent="0.25">
      <c r="A23" s="221"/>
      <c r="B23" s="228"/>
      <c r="C23" s="100">
        <f>+C22/I22</f>
        <v>0.27500000000000002</v>
      </c>
      <c r="D23" s="100">
        <f>+D22/I22</f>
        <v>0.4</v>
      </c>
      <c r="E23" s="100">
        <f>+E22/I22</f>
        <v>0.21666666666666667</v>
      </c>
      <c r="F23" s="100">
        <f>+F22/I22</f>
        <v>0.1</v>
      </c>
      <c r="G23" s="100">
        <f>+G22/I22</f>
        <v>8.3333333333333332E-3</v>
      </c>
      <c r="H23" s="100">
        <f>+H22*I22</f>
        <v>0</v>
      </c>
      <c r="I23" s="112">
        <f>SUM(C23:H23)</f>
        <v>1</v>
      </c>
      <c r="J23" s="108">
        <f>+C23+D23+E23</f>
        <v>0.89166666666666672</v>
      </c>
      <c r="K23" s="108">
        <f>+F23+G23+H23</f>
        <v>0.10833333333333334</v>
      </c>
    </row>
    <row r="24" spans="1:11" s="1" customFormat="1" ht="29.25" customHeight="1" x14ac:dyDescent="0.25">
      <c r="A24" s="221"/>
      <c r="B24" s="220" t="s">
        <v>58</v>
      </c>
      <c r="C24" s="102">
        <f>'CONGLOMERADO ENE-JUN 2017'!C119</f>
        <v>40</v>
      </c>
      <c r="D24" s="102">
        <f>'CONGLOMERADO ENE-JUN 2017'!D119</f>
        <v>39</v>
      </c>
      <c r="E24" s="102">
        <f>'CONGLOMERADO ENE-JUN 2017'!E119</f>
        <v>34</v>
      </c>
      <c r="F24" s="102">
        <f>'CONGLOMERADO ENE-JUN 2017'!F119</f>
        <v>8</v>
      </c>
      <c r="G24" s="102">
        <f>'CONGLOMERADO ENE-JUN 2017'!G119</f>
        <v>0</v>
      </c>
      <c r="H24" s="102">
        <f>'CONGLOMERADO ENE-JUN 2017'!H119</f>
        <v>1</v>
      </c>
      <c r="I24" s="102">
        <f>'CONGLOMERADO ENE-JUN 2017'!I119</f>
        <v>122</v>
      </c>
      <c r="J24" s="211"/>
      <c r="K24" s="212"/>
    </row>
    <row r="25" spans="1:11" ht="22.5" customHeight="1" x14ac:dyDescent="0.25">
      <c r="A25" s="221"/>
      <c r="B25" s="220"/>
      <c r="C25" s="101">
        <f>+C24/I24</f>
        <v>0.32786885245901637</v>
      </c>
      <c r="D25" s="101">
        <f>+D24/I24</f>
        <v>0.31967213114754101</v>
      </c>
      <c r="E25" s="101">
        <f>+E24/I24</f>
        <v>0.27868852459016391</v>
      </c>
      <c r="F25" s="101">
        <f>+F24/I24</f>
        <v>6.5573770491803282E-2</v>
      </c>
      <c r="G25" s="101">
        <f>+G24/I24</f>
        <v>0</v>
      </c>
      <c r="H25" s="101">
        <f>+H24/I24</f>
        <v>8.1967213114754103E-3</v>
      </c>
      <c r="I25" s="111">
        <f>SUM(C25:H25)</f>
        <v>0.99999999999999989</v>
      </c>
      <c r="J25" s="108">
        <f>+C25+D25+E25</f>
        <v>0.92622950819672123</v>
      </c>
      <c r="K25" s="108">
        <f>+F25+H25</f>
        <v>7.3770491803278687E-2</v>
      </c>
    </row>
    <row r="26" spans="1:11" s="1" customFormat="1" ht="21.75" customHeight="1" x14ac:dyDescent="0.25">
      <c r="A26" s="221"/>
      <c r="B26" s="213" t="s">
        <v>81</v>
      </c>
      <c r="C26" s="104">
        <f t="shared" ref="C26:H26" si="2">+C20+C22+C24</f>
        <v>80</v>
      </c>
      <c r="D26" s="104">
        <f t="shared" si="2"/>
        <v>101</v>
      </c>
      <c r="E26" s="104">
        <f t="shared" si="2"/>
        <v>97</v>
      </c>
      <c r="F26" s="104">
        <f t="shared" si="2"/>
        <v>70</v>
      </c>
      <c r="G26" s="104">
        <f t="shared" si="2"/>
        <v>16</v>
      </c>
      <c r="H26" s="104">
        <f t="shared" si="2"/>
        <v>4</v>
      </c>
      <c r="I26" s="104">
        <f>SUM(C26:H26)</f>
        <v>368</v>
      </c>
      <c r="J26" s="211"/>
      <c r="K26" s="212"/>
    </row>
    <row r="27" spans="1:11" ht="18.75" customHeight="1" x14ac:dyDescent="0.25">
      <c r="A27" s="221"/>
      <c r="B27" s="214"/>
      <c r="C27" s="114">
        <f>+C26/I26</f>
        <v>0.21739130434782608</v>
      </c>
      <c r="D27" s="114">
        <f>+D26/I26</f>
        <v>0.27445652173913043</v>
      </c>
      <c r="E27" s="114">
        <f>+E26/I26</f>
        <v>0.26358695652173914</v>
      </c>
      <c r="F27" s="114">
        <f>+F26/I26</f>
        <v>0.19021739130434784</v>
      </c>
      <c r="G27" s="114">
        <f>+G26/I26</f>
        <v>4.3478260869565216E-2</v>
      </c>
      <c r="H27" s="114">
        <f>+H26/I26</f>
        <v>1.0869565217391304E-2</v>
      </c>
      <c r="I27" s="114">
        <f>SUM(C27:H27)</f>
        <v>1</v>
      </c>
      <c r="J27" s="117">
        <f>+C27+D27+E27</f>
        <v>0.75543478260869568</v>
      </c>
      <c r="K27" s="117">
        <f>+F27+G27+H27</f>
        <v>0.24456521739130435</v>
      </c>
    </row>
    <row r="28" spans="1:11" ht="24" customHeight="1" x14ac:dyDescent="0.25">
      <c r="A28" s="73" t="s">
        <v>82</v>
      </c>
      <c r="B28" s="73" t="s">
        <v>72</v>
      </c>
      <c r="C28" s="96" t="str">
        <f>'Gráf indicadores Ene-Jun 2017'!B22</f>
        <v>Excelente</v>
      </c>
      <c r="D28" s="96" t="str">
        <f>'Gráf indicadores Ene-Jun 2017'!C22</f>
        <v>Muy Bueno</v>
      </c>
      <c r="E28" s="96" t="str">
        <f>'Gráf indicadores Ene-Jun 2017'!D22</f>
        <v xml:space="preserve">Bueno </v>
      </c>
      <c r="F28" s="96" t="str">
        <f>'Gráf indicadores Ene-Jun 2017'!E22</f>
        <v xml:space="preserve">Regular </v>
      </c>
      <c r="G28" s="96" t="str">
        <f>'Gráf indicadores Ene-Jun 2017'!F22</f>
        <v xml:space="preserve">Malo </v>
      </c>
      <c r="H28" s="96" t="str">
        <f>'Gráf indicadores Ene-Jun 2017'!G22</f>
        <v xml:space="preserve">Muy malo </v>
      </c>
      <c r="I28" s="73" t="s">
        <v>71</v>
      </c>
      <c r="J28" s="211"/>
      <c r="K28" s="212"/>
    </row>
    <row r="29" spans="1:11" s="1" customFormat="1" ht="30.75" customHeight="1" x14ac:dyDescent="0.25">
      <c r="A29" s="230" t="s">
        <v>69</v>
      </c>
      <c r="B29" s="218" t="s">
        <v>59</v>
      </c>
      <c r="C29" s="102">
        <f>'CONGLOMERADO ENE-JUN 2017'!C132</f>
        <v>18</v>
      </c>
      <c r="D29" s="102">
        <f>'CONGLOMERADO ENE-JUN 2017'!D132</f>
        <v>49</v>
      </c>
      <c r="E29" s="102">
        <f>'CONGLOMERADO ENE-JUN 2017'!E132</f>
        <v>43</v>
      </c>
      <c r="F29" s="102">
        <f>'CONGLOMERADO ENE-JUN 2017'!F132</f>
        <v>14</v>
      </c>
      <c r="G29" s="102">
        <f>'CONGLOMERADO ENE-JUN 2017'!G132</f>
        <v>1</v>
      </c>
      <c r="H29" s="102">
        <f>'CONGLOMERADO ENE-JUN 2017'!H132</f>
        <v>1</v>
      </c>
      <c r="I29" s="102">
        <f>'CONGLOMERADO ENE-JUN 2017'!I132</f>
        <v>126</v>
      </c>
      <c r="J29" s="211"/>
      <c r="K29" s="212"/>
    </row>
    <row r="30" spans="1:11" ht="25.5" customHeight="1" x14ac:dyDescent="0.25">
      <c r="A30" s="231"/>
      <c r="B30" s="218"/>
      <c r="C30" s="101">
        <f>+C29/I29</f>
        <v>0.14285714285714285</v>
      </c>
      <c r="D30" s="101">
        <f>+D29/I29</f>
        <v>0.3888888888888889</v>
      </c>
      <c r="E30" s="101">
        <f>+E29/I29</f>
        <v>0.34126984126984128</v>
      </c>
      <c r="F30" s="101">
        <f>+F29/I29</f>
        <v>0.1111111111111111</v>
      </c>
      <c r="G30" s="101">
        <f>+G29/I29</f>
        <v>7.9365079365079361E-3</v>
      </c>
      <c r="H30" s="101">
        <f>+H29/I29</f>
        <v>7.9365079365079361E-3</v>
      </c>
      <c r="I30" s="111">
        <f>SUM(C30:H30)</f>
        <v>1</v>
      </c>
      <c r="J30" s="108">
        <f>+C30+D30+E30</f>
        <v>0.87301587301587302</v>
      </c>
      <c r="K30" s="108">
        <f>+F30+G30+H30</f>
        <v>0.12698412698412698</v>
      </c>
    </row>
    <row r="31" spans="1:11" s="1" customFormat="1" ht="21.75" customHeight="1" x14ac:dyDescent="0.25">
      <c r="A31" s="231"/>
      <c r="B31" s="226" t="s">
        <v>60</v>
      </c>
      <c r="C31" s="103">
        <f>'CONGLOMERADO ENE-JUN 2017'!C150</f>
        <v>26</v>
      </c>
      <c r="D31" s="103">
        <f>'CONGLOMERADO ENE-JUN 2017'!D150</f>
        <v>35</v>
      </c>
      <c r="E31" s="103">
        <f>'CONGLOMERADO ENE-JUN 2017'!E150</f>
        <v>40</v>
      </c>
      <c r="F31" s="103">
        <f>'CONGLOMERADO ENE-JUN 2017'!F150</f>
        <v>21</v>
      </c>
      <c r="G31" s="103">
        <f>'CONGLOMERADO ENE-JUN 2017'!G150</f>
        <v>2</v>
      </c>
      <c r="H31" s="103">
        <f>'CONGLOMERADO ENE-JUN 2017'!H150</f>
        <v>2</v>
      </c>
      <c r="I31" s="103">
        <f>'CONGLOMERADO ENE-JUN 2017'!I150</f>
        <v>126</v>
      </c>
      <c r="J31" s="110"/>
      <c r="K31" s="110"/>
    </row>
    <row r="32" spans="1:11" ht="25.5" customHeight="1" x14ac:dyDescent="0.25">
      <c r="A32" s="231"/>
      <c r="B32" s="226"/>
      <c r="C32" s="105">
        <f>+C31/I31</f>
        <v>0.20634920634920634</v>
      </c>
      <c r="D32" s="105">
        <f>+D31/I31</f>
        <v>0.27777777777777779</v>
      </c>
      <c r="E32" s="105">
        <f>+E31/I31</f>
        <v>0.31746031746031744</v>
      </c>
      <c r="F32" s="105">
        <f>+F31/I31</f>
        <v>0.16666666666666666</v>
      </c>
      <c r="G32" s="105">
        <f>+G31/I31</f>
        <v>1.5873015873015872E-2</v>
      </c>
      <c r="H32" s="105">
        <f>+H31/I31</f>
        <v>1.5873015873015872E-2</v>
      </c>
      <c r="I32" s="115">
        <f>SUM(C32:H32)</f>
        <v>1</v>
      </c>
      <c r="J32" s="108">
        <f>+C32+D32+E32</f>
        <v>0.80158730158730163</v>
      </c>
      <c r="K32" s="108">
        <f>+F32+G32+H32</f>
        <v>0.1984126984126984</v>
      </c>
    </row>
    <row r="33" spans="1:11" s="1" customFormat="1" ht="20.25" customHeight="1" x14ac:dyDescent="0.25">
      <c r="A33" s="231"/>
      <c r="B33" s="213" t="s">
        <v>93</v>
      </c>
      <c r="C33" s="106">
        <f t="shared" ref="C33:H33" si="3">+C29+C31</f>
        <v>44</v>
      </c>
      <c r="D33" s="106">
        <f t="shared" si="3"/>
        <v>84</v>
      </c>
      <c r="E33" s="106">
        <f t="shared" si="3"/>
        <v>83</v>
      </c>
      <c r="F33" s="106">
        <f t="shared" si="3"/>
        <v>35</v>
      </c>
      <c r="G33" s="106">
        <f t="shared" si="3"/>
        <v>3</v>
      </c>
      <c r="H33" s="106">
        <f t="shared" si="3"/>
        <v>3</v>
      </c>
      <c r="I33" s="116">
        <f>SUM(C33:H33)</f>
        <v>252</v>
      </c>
      <c r="J33" s="211"/>
      <c r="K33" s="212"/>
    </row>
    <row r="34" spans="1:11" ht="25.5" customHeight="1" x14ac:dyDescent="0.25">
      <c r="A34" s="232"/>
      <c r="B34" s="229"/>
      <c r="C34" s="114">
        <f>'Gráf indicadores Ene-Jun 2017'!B25</f>
        <v>0.17460317460317459</v>
      </c>
      <c r="D34" s="114">
        <f>'Gráf indicadores Ene-Jun 2017'!C25</f>
        <v>0.33333333333333337</v>
      </c>
      <c r="E34" s="114">
        <f>'Gráf indicadores Ene-Jun 2017'!D25</f>
        <v>0.32936507936507936</v>
      </c>
      <c r="F34" s="114">
        <f>'Gráf indicadores Ene-Jun 2017'!E25</f>
        <v>0.1388888888888889</v>
      </c>
      <c r="G34" s="114">
        <f>'Gráf indicadores Ene-Jun 2017'!F25</f>
        <v>1.1904761904761904E-2</v>
      </c>
      <c r="H34" s="114">
        <f>'Gráf indicadores Ene-Jun 2017'!G25</f>
        <v>1.1904761904761904E-2</v>
      </c>
      <c r="I34" s="114">
        <f>SUM(C34:H34)</f>
        <v>0.99999999999999978</v>
      </c>
      <c r="J34" s="117">
        <f>+C34+D34+E34</f>
        <v>0.83730158730158721</v>
      </c>
      <c r="K34" s="117">
        <f>+F34+G34+H34</f>
        <v>0.16269841269841273</v>
      </c>
    </row>
    <row r="35" spans="1:11" x14ac:dyDescent="0.25">
      <c r="C35" s="64"/>
      <c r="D35" s="61"/>
      <c r="E35" s="61"/>
      <c r="F35" s="61"/>
      <c r="G35" s="8"/>
      <c r="H35" s="62"/>
      <c r="I35" s="8"/>
    </row>
    <row r="36" spans="1:11" x14ac:dyDescent="0.25">
      <c r="C36" s="60"/>
      <c r="D36" s="61"/>
      <c r="E36" s="61"/>
      <c r="F36" s="61"/>
      <c r="G36" s="61"/>
      <c r="H36" s="62"/>
    </row>
    <row r="37" spans="1:11" x14ac:dyDescent="0.25">
      <c r="C37" s="60"/>
      <c r="D37" s="61"/>
      <c r="E37" s="61"/>
      <c r="F37" s="61"/>
      <c r="G37" s="61"/>
      <c r="H37" s="62"/>
    </row>
    <row r="38" spans="1:11" x14ac:dyDescent="0.25">
      <c r="C38" s="60"/>
      <c r="D38" s="61"/>
      <c r="E38" s="61"/>
      <c r="F38" s="61"/>
      <c r="G38" s="61"/>
      <c r="H38" s="62"/>
    </row>
    <row r="39" spans="1:11" x14ac:dyDescent="0.25">
      <c r="C39" s="60"/>
      <c r="D39" s="61"/>
      <c r="E39" s="61"/>
      <c r="F39" s="61"/>
      <c r="G39" s="61"/>
      <c r="H39" s="62"/>
    </row>
    <row r="40" spans="1:11" x14ac:dyDescent="0.25">
      <c r="C40" s="60"/>
      <c r="D40" s="61"/>
      <c r="E40" s="61"/>
      <c r="F40" s="61"/>
      <c r="G40" s="61"/>
      <c r="H40" s="62"/>
    </row>
    <row r="41" spans="1:11" x14ac:dyDescent="0.25">
      <c r="C41" s="60"/>
      <c r="D41" s="61"/>
      <c r="E41" s="61"/>
      <c r="F41" s="61"/>
      <c r="G41" s="61"/>
      <c r="H41" s="62"/>
    </row>
    <row r="42" spans="1:11" x14ac:dyDescent="0.25">
      <c r="C42" s="60"/>
      <c r="D42" s="61"/>
      <c r="E42" s="61"/>
      <c r="F42" s="61"/>
      <c r="G42" s="61"/>
      <c r="H42" s="62"/>
    </row>
    <row r="43" spans="1:11" x14ac:dyDescent="0.25">
      <c r="C43" s="60"/>
      <c r="D43" s="61"/>
      <c r="E43" s="61"/>
      <c r="F43" s="61"/>
      <c r="G43" s="61"/>
      <c r="H43" s="62"/>
    </row>
    <row r="44" spans="1:11" x14ac:dyDescent="0.25">
      <c r="C44" s="60"/>
      <c r="D44" s="61"/>
      <c r="E44" s="61"/>
      <c r="F44" s="61"/>
      <c r="G44" s="61"/>
      <c r="H44" s="62"/>
    </row>
    <row r="45" spans="1:11" x14ac:dyDescent="0.25">
      <c r="C45" s="60"/>
      <c r="D45" s="61"/>
      <c r="E45" s="61"/>
      <c r="F45" s="61"/>
      <c r="G45" s="61"/>
      <c r="H45" s="62"/>
    </row>
    <row r="46" spans="1:11" x14ac:dyDescent="0.25">
      <c r="C46" s="60"/>
      <c r="D46" s="61"/>
      <c r="E46" s="61"/>
      <c r="F46" s="61"/>
      <c r="G46" s="61"/>
      <c r="H46" s="62"/>
    </row>
    <row r="47" spans="1:11" x14ac:dyDescent="0.25">
      <c r="C47" s="60"/>
      <c r="D47" s="61"/>
      <c r="E47" s="61"/>
      <c r="F47" s="61"/>
      <c r="G47" s="61"/>
      <c r="H47" s="62"/>
    </row>
    <row r="48" spans="1:11" x14ac:dyDescent="0.25">
      <c r="C48" s="60"/>
      <c r="D48" s="61"/>
      <c r="E48" s="61"/>
      <c r="F48" s="61"/>
      <c r="G48" s="61"/>
      <c r="H48" s="62"/>
    </row>
    <row r="49" spans="3:8" x14ac:dyDescent="0.25">
      <c r="C49" s="60"/>
      <c r="D49" s="61"/>
      <c r="E49" s="61"/>
      <c r="F49" s="61"/>
      <c r="G49" s="61"/>
      <c r="H49" s="62"/>
    </row>
    <row r="50" spans="3:8" x14ac:dyDescent="0.25">
      <c r="C50" s="60"/>
      <c r="D50" s="61"/>
      <c r="E50" s="61"/>
      <c r="F50" s="61"/>
      <c r="G50" s="61"/>
      <c r="H50" s="62"/>
    </row>
    <row r="51" spans="3:8" x14ac:dyDescent="0.25">
      <c r="C51" s="60"/>
      <c r="D51" s="61"/>
      <c r="E51" s="61"/>
      <c r="F51" s="61"/>
      <c r="G51" s="61"/>
      <c r="H51" s="62"/>
    </row>
    <row r="52" spans="3:8" x14ac:dyDescent="0.25">
      <c r="C52" s="60"/>
      <c r="D52" s="61"/>
      <c r="E52" s="61"/>
      <c r="F52" s="61"/>
      <c r="G52" s="61"/>
      <c r="H52" s="62"/>
    </row>
    <row r="53" spans="3:8" x14ac:dyDescent="0.25">
      <c r="C53" s="60"/>
      <c r="D53" s="61"/>
      <c r="E53" s="61"/>
      <c r="F53" s="61"/>
      <c r="G53" s="61"/>
      <c r="H53" s="62"/>
    </row>
    <row r="54" spans="3:8" x14ac:dyDescent="0.25">
      <c r="C54" s="60"/>
      <c r="D54" s="61"/>
      <c r="E54" s="61"/>
      <c r="F54" s="61"/>
      <c r="G54" s="61"/>
      <c r="H54" s="62"/>
    </row>
    <row r="55" spans="3:8" x14ac:dyDescent="0.25">
      <c r="C55" s="60"/>
      <c r="D55" s="61"/>
      <c r="E55" s="61"/>
      <c r="F55" s="61"/>
      <c r="G55" s="61"/>
      <c r="H55" s="62"/>
    </row>
    <row r="56" spans="3:8" x14ac:dyDescent="0.25">
      <c r="C56" s="60"/>
      <c r="D56" s="61"/>
      <c r="E56" s="61"/>
      <c r="F56" s="61"/>
      <c r="G56" s="61"/>
      <c r="H56" s="62"/>
    </row>
    <row r="57" spans="3:8" x14ac:dyDescent="0.25">
      <c r="C57" s="60"/>
      <c r="D57" s="61"/>
      <c r="E57" s="61"/>
      <c r="F57" s="61"/>
      <c r="G57" s="61"/>
      <c r="H57" s="62"/>
    </row>
    <row r="58" spans="3:8" x14ac:dyDescent="0.25">
      <c r="C58" s="60"/>
      <c r="D58" s="61"/>
      <c r="E58" s="61"/>
      <c r="F58" s="61"/>
      <c r="G58" s="61"/>
      <c r="H58" s="62"/>
    </row>
    <row r="59" spans="3:8" x14ac:dyDescent="0.25">
      <c r="C59" s="60"/>
      <c r="D59" s="61"/>
      <c r="E59" s="61"/>
      <c r="F59" s="61"/>
      <c r="G59" s="61"/>
      <c r="H59" s="62"/>
    </row>
    <row r="60" spans="3:8" x14ac:dyDescent="0.25">
      <c r="C60" s="60"/>
      <c r="D60" s="61"/>
      <c r="E60" s="61"/>
      <c r="F60" s="61"/>
      <c r="G60" s="61"/>
      <c r="H60" s="62"/>
    </row>
    <row r="61" spans="3:8" x14ac:dyDescent="0.25">
      <c r="C61" s="60"/>
      <c r="D61" s="61"/>
      <c r="E61" s="61"/>
      <c r="F61" s="61"/>
      <c r="G61" s="61"/>
      <c r="H61" s="62"/>
    </row>
    <row r="62" spans="3:8" x14ac:dyDescent="0.25">
      <c r="C62" s="60"/>
      <c r="D62" s="61"/>
      <c r="E62" s="61"/>
      <c r="F62" s="61"/>
      <c r="G62" s="61"/>
      <c r="H62" s="62"/>
    </row>
    <row r="63" spans="3:8" x14ac:dyDescent="0.25">
      <c r="C63" s="60"/>
      <c r="D63" s="61"/>
      <c r="E63" s="61"/>
      <c r="F63" s="61"/>
      <c r="G63" s="61"/>
      <c r="H63" s="62"/>
    </row>
    <row r="64" spans="3:8" x14ac:dyDescent="0.25">
      <c r="C64" s="60"/>
      <c r="D64" s="61"/>
      <c r="E64" s="61"/>
      <c r="F64" s="61"/>
      <c r="G64" s="61"/>
      <c r="H64" s="62"/>
    </row>
    <row r="65" spans="3:8" x14ac:dyDescent="0.25">
      <c r="C65" s="60"/>
      <c r="D65" s="61"/>
      <c r="E65" s="61"/>
      <c r="F65" s="61"/>
      <c r="G65" s="61"/>
      <c r="H65" s="62"/>
    </row>
    <row r="66" spans="3:8" x14ac:dyDescent="0.25">
      <c r="C66" s="60"/>
      <c r="D66" s="61"/>
      <c r="E66" s="61"/>
      <c r="F66" s="61"/>
      <c r="G66" s="61"/>
      <c r="H66" s="62"/>
    </row>
    <row r="67" spans="3:8" x14ac:dyDescent="0.25">
      <c r="C67" s="60"/>
      <c r="D67" s="61"/>
      <c r="E67" s="61"/>
      <c r="F67" s="61"/>
      <c r="G67" s="61"/>
      <c r="H67" s="62"/>
    </row>
    <row r="68" spans="3:8" x14ac:dyDescent="0.25">
      <c r="C68" s="60"/>
      <c r="D68" s="61"/>
      <c r="E68" s="61"/>
      <c r="F68" s="61"/>
      <c r="G68" s="61"/>
      <c r="H68" s="62"/>
    </row>
    <row r="69" spans="3:8" x14ac:dyDescent="0.25">
      <c r="C69" s="60"/>
      <c r="D69" s="61"/>
      <c r="E69" s="61"/>
      <c r="F69" s="61"/>
      <c r="G69" s="61"/>
      <c r="H69" s="62"/>
    </row>
    <row r="70" spans="3:8" x14ac:dyDescent="0.25">
      <c r="C70" s="60"/>
      <c r="D70" s="61"/>
      <c r="E70" s="61"/>
      <c r="F70" s="61"/>
      <c r="G70" s="61"/>
      <c r="H70" s="62"/>
    </row>
    <row r="71" spans="3:8" x14ac:dyDescent="0.25">
      <c r="C71" s="60"/>
      <c r="D71" s="61"/>
      <c r="E71" s="61"/>
      <c r="F71" s="61"/>
      <c r="G71" s="61"/>
      <c r="H71" s="62"/>
    </row>
    <row r="72" spans="3:8" x14ac:dyDescent="0.25">
      <c r="C72" s="60"/>
      <c r="D72" s="61"/>
      <c r="E72" s="61"/>
      <c r="F72" s="61"/>
      <c r="G72" s="61"/>
      <c r="H72" s="62"/>
    </row>
    <row r="73" spans="3:8" x14ac:dyDescent="0.25">
      <c r="C73" s="60"/>
      <c r="D73" s="61"/>
      <c r="E73" s="61"/>
      <c r="F73" s="61"/>
      <c r="G73" s="61"/>
      <c r="H73" s="62"/>
    </row>
    <row r="74" spans="3:8" x14ac:dyDescent="0.25">
      <c r="C74" s="60"/>
      <c r="D74" s="61"/>
      <c r="E74" s="61"/>
      <c r="F74" s="61"/>
      <c r="G74" s="61"/>
      <c r="H74" s="62"/>
    </row>
    <row r="75" spans="3:8" x14ac:dyDescent="0.25">
      <c r="C75" s="60"/>
      <c r="D75" s="61"/>
      <c r="E75" s="61"/>
      <c r="F75" s="61"/>
      <c r="G75" s="61"/>
      <c r="H75" s="62"/>
    </row>
    <row r="76" spans="3:8" x14ac:dyDescent="0.25">
      <c r="C76" s="60"/>
      <c r="D76" s="61"/>
      <c r="E76" s="61"/>
      <c r="F76" s="61"/>
      <c r="G76" s="61"/>
      <c r="H76" s="62"/>
    </row>
    <row r="77" spans="3:8" x14ac:dyDescent="0.25">
      <c r="C77" s="60"/>
      <c r="D77" s="61"/>
      <c r="E77" s="61"/>
      <c r="F77" s="61"/>
      <c r="G77" s="61"/>
      <c r="H77" s="62"/>
    </row>
    <row r="78" spans="3:8" x14ac:dyDescent="0.25">
      <c r="C78" s="60"/>
      <c r="D78" s="61"/>
      <c r="E78" s="61"/>
      <c r="F78" s="61"/>
      <c r="G78" s="61"/>
      <c r="H78" s="62"/>
    </row>
    <row r="79" spans="3:8" x14ac:dyDescent="0.25">
      <c r="C79" s="60"/>
      <c r="D79" s="61"/>
      <c r="E79" s="61"/>
      <c r="F79" s="61"/>
      <c r="G79" s="61"/>
      <c r="H79" s="62"/>
    </row>
    <row r="80" spans="3:8" x14ac:dyDescent="0.25">
      <c r="C80" s="60"/>
      <c r="D80" s="61"/>
      <c r="E80" s="61"/>
      <c r="F80" s="61"/>
      <c r="G80" s="61"/>
      <c r="H80" s="62"/>
    </row>
    <row r="81" spans="3:8" x14ac:dyDescent="0.25">
      <c r="C81" s="60"/>
      <c r="D81" s="61"/>
      <c r="E81" s="61"/>
      <c r="F81" s="61"/>
      <c r="G81" s="61"/>
      <c r="H81" s="62"/>
    </row>
    <row r="82" spans="3:8" x14ac:dyDescent="0.25">
      <c r="C82" s="60"/>
      <c r="D82" s="61"/>
      <c r="E82" s="61"/>
      <c r="F82" s="61"/>
      <c r="G82" s="61"/>
      <c r="H82" s="62"/>
    </row>
    <row r="83" spans="3:8" x14ac:dyDescent="0.25">
      <c r="C83" s="60"/>
      <c r="D83" s="61"/>
      <c r="E83" s="61"/>
      <c r="F83" s="61"/>
      <c r="G83" s="61"/>
      <c r="H83" s="62"/>
    </row>
    <row r="84" spans="3:8" x14ac:dyDescent="0.25">
      <c r="C84" s="60"/>
      <c r="D84" s="61"/>
      <c r="E84" s="61"/>
      <c r="F84" s="61"/>
      <c r="G84" s="61"/>
      <c r="H84" s="62"/>
    </row>
    <row r="85" spans="3:8" x14ac:dyDescent="0.25">
      <c r="C85" s="60"/>
      <c r="D85" s="61"/>
      <c r="E85" s="61"/>
      <c r="F85" s="61"/>
      <c r="G85" s="61"/>
      <c r="H85" s="62"/>
    </row>
    <row r="86" spans="3:8" x14ac:dyDescent="0.25">
      <c r="C86" s="60"/>
      <c r="D86" s="61"/>
      <c r="E86" s="61"/>
      <c r="F86" s="61"/>
      <c r="G86" s="61"/>
      <c r="H86" s="62"/>
    </row>
    <row r="87" spans="3:8" x14ac:dyDescent="0.25">
      <c r="C87" s="60"/>
      <c r="D87" s="61"/>
      <c r="E87" s="61"/>
      <c r="F87" s="61"/>
      <c r="G87" s="61"/>
      <c r="H87" s="62"/>
    </row>
    <row r="88" spans="3:8" x14ac:dyDescent="0.25">
      <c r="C88" s="60"/>
      <c r="D88" s="61"/>
      <c r="E88" s="61"/>
      <c r="F88" s="61"/>
      <c r="G88" s="61"/>
      <c r="H88" s="62"/>
    </row>
    <row r="89" spans="3:8" x14ac:dyDescent="0.25">
      <c r="C89" s="60"/>
      <c r="D89" s="61"/>
      <c r="E89" s="61"/>
      <c r="F89" s="61"/>
      <c r="G89" s="61"/>
      <c r="H89" s="62"/>
    </row>
    <row r="90" spans="3:8" x14ac:dyDescent="0.25">
      <c r="C90" s="60"/>
      <c r="D90" s="61"/>
      <c r="E90" s="61"/>
      <c r="F90" s="61"/>
      <c r="G90" s="61"/>
      <c r="H90" s="62"/>
    </row>
    <row r="91" spans="3:8" x14ac:dyDescent="0.25">
      <c r="C91" s="60"/>
      <c r="D91" s="61"/>
      <c r="E91" s="61"/>
      <c r="F91" s="61"/>
      <c r="G91" s="61"/>
      <c r="H91" s="62"/>
    </row>
    <row r="92" spans="3:8" x14ac:dyDescent="0.25">
      <c r="C92" s="60"/>
      <c r="D92" s="61"/>
      <c r="E92" s="61"/>
      <c r="F92" s="61"/>
      <c r="G92" s="61"/>
      <c r="H92" s="62"/>
    </row>
    <row r="93" spans="3:8" x14ac:dyDescent="0.25">
      <c r="C93" s="60"/>
      <c r="D93" s="61"/>
      <c r="E93" s="61"/>
      <c r="F93" s="61"/>
      <c r="G93" s="61"/>
      <c r="H93" s="62"/>
    </row>
    <row r="94" spans="3:8" x14ac:dyDescent="0.25">
      <c r="C94" s="60"/>
      <c r="D94" s="61"/>
      <c r="E94" s="61"/>
      <c r="F94" s="61"/>
      <c r="G94" s="61"/>
      <c r="H94" s="62"/>
    </row>
    <row r="95" spans="3:8" x14ac:dyDescent="0.25">
      <c r="C95" s="60"/>
      <c r="D95" s="61"/>
      <c r="E95" s="61"/>
      <c r="F95" s="61"/>
      <c r="G95" s="61"/>
      <c r="H95" s="62"/>
    </row>
    <row r="96" spans="3:8" x14ac:dyDescent="0.25">
      <c r="C96" s="60"/>
      <c r="D96" s="61"/>
      <c r="E96" s="61"/>
      <c r="F96" s="61"/>
      <c r="G96" s="61"/>
      <c r="H96" s="62"/>
    </row>
    <row r="97" spans="3:8" x14ac:dyDescent="0.25">
      <c r="C97" s="60"/>
      <c r="D97" s="61"/>
      <c r="E97" s="61"/>
      <c r="F97" s="61"/>
      <c r="G97" s="61"/>
      <c r="H97" s="62"/>
    </row>
    <row r="98" spans="3:8" x14ac:dyDescent="0.25">
      <c r="C98" s="60"/>
      <c r="D98" s="61"/>
      <c r="E98" s="61"/>
      <c r="F98" s="61"/>
      <c r="G98" s="61"/>
      <c r="H98" s="62"/>
    </row>
    <row r="99" spans="3:8" x14ac:dyDescent="0.25">
      <c r="C99" s="60"/>
      <c r="D99" s="61"/>
      <c r="E99" s="61"/>
      <c r="F99" s="61"/>
      <c r="G99" s="61"/>
      <c r="H99" s="62"/>
    </row>
    <row r="100" spans="3:8" x14ac:dyDescent="0.25">
      <c r="C100" s="60"/>
      <c r="D100" s="61"/>
      <c r="E100" s="61"/>
      <c r="F100" s="61"/>
      <c r="G100" s="61"/>
      <c r="H100" s="62"/>
    </row>
    <row r="101" spans="3:8" x14ac:dyDescent="0.25">
      <c r="C101" s="60"/>
      <c r="D101" s="61"/>
      <c r="E101" s="61"/>
      <c r="F101" s="61"/>
      <c r="G101" s="61"/>
      <c r="H101" s="62"/>
    </row>
    <row r="102" spans="3:8" x14ac:dyDescent="0.25">
      <c r="C102" s="60"/>
      <c r="D102" s="61"/>
      <c r="E102" s="61"/>
      <c r="F102" s="61"/>
      <c r="G102" s="61"/>
      <c r="H102" s="62"/>
    </row>
    <row r="103" spans="3:8" x14ac:dyDescent="0.25">
      <c r="C103" s="60"/>
      <c r="D103" s="61"/>
      <c r="E103" s="61"/>
      <c r="F103" s="61"/>
      <c r="G103" s="61"/>
      <c r="H103" s="62"/>
    </row>
    <row r="104" spans="3:8" x14ac:dyDescent="0.25">
      <c r="C104" s="60"/>
      <c r="D104" s="61"/>
      <c r="E104" s="61"/>
      <c r="F104" s="61"/>
      <c r="G104" s="61"/>
      <c r="H104" s="62"/>
    </row>
    <row r="105" spans="3:8" x14ac:dyDescent="0.25">
      <c r="C105" s="60"/>
      <c r="D105" s="61"/>
      <c r="E105" s="61"/>
      <c r="F105" s="61"/>
      <c r="G105" s="61"/>
      <c r="H105" s="62"/>
    </row>
    <row r="106" spans="3:8" x14ac:dyDescent="0.25">
      <c r="C106" s="60"/>
      <c r="D106" s="61"/>
      <c r="E106" s="61"/>
      <c r="F106" s="61"/>
      <c r="G106" s="61"/>
      <c r="H106" s="62"/>
    </row>
    <row r="107" spans="3:8" x14ac:dyDescent="0.25">
      <c r="C107" s="60"/>
      <c r="D107" s="61"/>
      <c r="E107" s="61"/>
      <c r="F107" s="61"/>
      <c r="G107" s="61"/>
      <c r="H107" s="62"/>
    </row>
    <row r="108" spans="3:8" x14ac:dyDescent="0.25">
      <c r="C108" s="60"/>
      <c r="D108" s="61"/>
      <c r="E108" s="61"/>
      <c r="F108" s="61"/>
      <c r="G108" s="61"/>
      <c r="H108" s="62"/>
    </row>
    <row r="109" spans="3:8" x14ac:dyDescent="0.25">
      <c r="C109" s="60"/>
      <c r="D109" s="61"/>
      <c r="E109" s="61"/>
      <c r="F109" s="61"/>
      <c r="G109" s="61"/>
      <c r="H109" s="62"/>
    </row>
    <row r="110" spans="3:8" x14ac:dyDescent="0.25">
      <c r="C110" s="60"/>
      <c r="D110" s="61"/>
      <c r="E110" s="61"/>
      <c r="F110" s="61"/>
      <c r="G110" s="61"/>
      <c r="H110" s="62"/>
    </row>
    <row r="111" spans="3:8" x14ac:dyDescent="0.25">
      <c r="C111" s="60"/>
      <c r="D111" s="61"/>
      <c r="E111" s="61"/>
      <c r="F111" s="61"/>
      <c r="G111" s="61"/>
      <c r="H111" s="62"/>
    </row>
    <row r="112" spans="3:8" x14ac:dyDescent="0.25">
      <c r="C112" s="60"/>
      <c r="D112" s="61"/>
      <c r="E112" s="61"/>
      <c r="F112" s="61"/>
      <c r="G112" s="61"/>
      <c r="H112" s="62"/>
    </row>
    <row r="113" spans="3:8" x14ac:dyDescent="0.25">
      <c r="C113" s="60"/>
      <c r="D113" s="61"/>
      <c r="E113" s="61"/>
      <c r="F113" s="61"/>
      <c r="G113" s="61"/>
      <c r="H113" s="62"/>
    </row>
    <row r="114" spans="3:8" x14ac:dyDescent="0.25">
      <c r="C114" s="60"/>
      <c r="D114" s="61"/>
      <c r="E114" s="61"/>
      <c r="F114" s="61"/>
      <c r="G114" s="61"/>
      <c r="H114" s="62"/>
    </row>
    <row r="115" spans="3:8" x14ac:dyDescent="0.25">
      <c r="C115" s="60"/>
      <c r="D115" s="61"/>
      <c r="E115" s="61"/>
      <c r="F115" s="61"/>
      <c r="G115" s="61"/>
      <c r="H115" s="62"/>
    </row>
    <row r="116" spans="3:8" x14ac:dyDescent="0.25">
      <c r="C116" s="60"/>
      <c r="D116" s="61"/>
      <c r="E116" s="61"/>
      <c r="F116" s="61"/>
      <c r="G116" s="61"/>
      <c r="H116" s="62"/>
    </row>
    <row r="117" spans="3:8" x14ac:dyDescent="0.25">
      <c r="C117" s="60"/>
      <c r="D117" s="61"/>
      <c r="E117" s="61"/>
      <c r="F117" s="61"/>
      <c r="G117" s="61"/>
      <c r="H117" s="62"/>
    </row>
    <row r="118" spans="3:8" x14ac:dyDescent="0.25">
      <c r="C118" s="60"/>
      <c r="D118" s="61"/>
      <c r="E118" s="61"/>
      <c r="F118" s="61"/>
      <c r="G118" s="61"/>
      <c r="H118" s="62"/>
    </row>
    <row r="119" spans="3:8" x14ac:dyDescent="0.25">
      <c r="C119" s="60"/>
      <c r="D119" s="61"/>
      <c r="E119" s="61"/>
      <c r="F119" s="61"/>
      <c r="G119" s="61"/>
      <c r="H119" s="62"/>
    </row>
    <row r="120" spans="3:8" x14ac:dyDescent="0.25">
      <c r="C120" s="60"/>
      <c r="D120" s="61"/>
      <c r="E120" s="61"/>
      <c r="F120" s="61"/>
      <c r="G120" s="61"/>
      <c r="H120" s="62"/>
    </row>
    <row r="121" spans="3:8" x14ac:dyDescent="0.25">
      <c r="C121" s="60"/>
      <c r="D121" s="61"/>
      <c r="E121" s="61"/>
      <c r="F121" s="61"/>
      <c r="G121" s="61"/>
      <c r="H121" s="62"/>
    </row>
    <row r="122" spans="3:8" x14ac:dyDescent="0.25">
      <c r="C122" s="60"/>
      <c r="D122" s="61"/>
      <c r="E122" s="61"/>
      <c r="F122" s="61"/>
      <c r="G122" s="61"/>
      <c r="H122" s="62"/>
    </row>
    <row r="123" spans="3:8" x14ac:dyDescent="0.25">
      <c r="C123" s="60"/>
      <c r="D123" s="61"/>
      <c r="E123" s="61"/>
      <c r="F123" s="61"/>
      <c r="G123" s="61"/>
      <c r="H123" s="62"/>
    </row>
    <row r="124" spans="3:8" x14ac:dyDescent="0.25">
      <c r="C124" s="60"/>
      <c r="D124" s="61"/>
      <c r="E124" s="61"/>
      <c r="F124" s="61"/>
      <c r="G124" s="61"/>
      <c r="H124" s="62"/>
    </row>
    <row r="125" spans="3:8" x14ac:dyDescent="0.25">
      <c r="C125" s="60"/>
      <c r="D125" s="61"/>
      <c r="E125" s="61"/>
      <c r="F125" s="61"/>
      <c r="G125" s="61"/>
      <c r="H125" s="62"/>
    </row>
    <row r="126" spans="3:8" x14ac:dyDescent="0.25">
      <c r="C126" s="60"/>
      <c r="D126" s="61"/>
      <c r="E126" s="61"/>
      <c r="F126" s="61"/>
      <c r="G126" s="61"/>
      <c r="H126" s="62"/>
    </row>
    <row r="127" spans="3:8" x14ac:dyDescent="0.25">
      <c r="C127" s="60"/>
      <c r="D127" s="61"/>
      <c r="E127" s="61"/>
      <c r="F127" s="61"/>
      <c r="G127" s="61"/>
      <c r="H127" s="62"/>
    </row>
    <row r="128" spans="3:8" x14ac:dyDescent="0.25">
      <c r="C128" s="60"/>
      <c r="D128" s="61"/>
      <c r="E128" s="61"/>
      <c r="F128" s="61"/>
      <c r="G128" s="61"/>
      <c r="H128" s="62"/>
    </row>
    <row r="129" spans="3:8" x14ac:dyDescent="0.25">
      <c r="C129" s="60"/>
      <c r="D129" s="61"/>
      <c r="E129" s="61"/>
      <c r="F129" s="61"/>
      <c r="G129" s="61"/>
      <c r="H129" s="62"/>
    </row>
    <row r="130" spans="3:8" x14ac:dyDescent="0.25">
      <c r="C130" s="58"/>
      <c r="D130" s="63"/>
      <c r="E130" s="63"/>
      <c r="F130" s="63"/>
      <c r="G130" s="63"/>
      <c r="H130" s="59"/>
    </row>
    <row r="131" spans="3:8" x14ac:dyDescent="0.25">
      <c r="C131" s="60"/>
      <c r="D131" s="61"/>
      <c r="E131" s="61"/>
      <c r="F131" s="61"/>
      <c r="G131" s="61"/>
      <c r="H131" s="62"/>
    </row>
    <row r="132" spans="3:8" x14ac:dyDescent="0.25">
      <c r="C132" s="60"/>
      <c r="D132" s="61"/>
      <c r="E132" s="61"/>
      <c r="F132" s="61"/>
      <c r="G132" s="61"/>
      <c r="H132" s="62"/>
    </row>
    <row r="133" spans="3:8" x14ac:dyDescent="0.25">
      <c r="C133" s="60"/>
      <c r="D133" s="61"/>
      <c r="E133" s="61"/>
      <c r="F133" s="61"/>
      <c r="G133" s="61"/>
      <c r="H133" s="62"/>
    </row>
    <row r="134" spans="3:8" x14ac:dyDescent="0.25">
      <c r="C134" s="60"/>
      <c r="D134" s="61"/>
      <c r="E134" s="61"/>
      <c r="F134" s="61"/>
      <c r="G134" s="61"/>
      <c r="H134" s="62"/>
    </row>
    <row r="135" spans="3:8" x14ac:dyDescent="0.25">
      <c r="C135" s="60"/>
      <c r="D135" s="61"/>
      <c r="E135" s="61"/>
      <c r="F135" s="61"/>
      <c r="G135" s="61"/>
      <c r="H135" s="62"/>
    </row>
    <row r="136" spans="3:8" x14ac:dyDescent="0.25">
      <c r="C136" s="60"/>
      <c r="D136" s="61"/>
      <c r="E136" s="61"/>
      <c r="F136" s="61"/>
      <c r="G136" s="61"/>
      <c r="H136" s="62"/>
    </row>
    <row r="137" spans="3:8" x14ac:dyDescent="0.25">
      <c r="C137" s="60"/>
      <c r="D137" s="61"/>
      <c r="E137" s="61"/>
      <c r="F137" s="61"/>
      <c r="G137" s="61"/>
      <c r="H137" s="62"/>
    </row>
    <row r="138" spans="3:8" x14ac:dyDescent="0.25">
      <c r="C138" s="60"/>
      <c r="D138" s="61"/>
      <c r="E138" s="61"/>
      <c r="F138" s="61"/>
      <c r="G138" s="61"/>
      <c r="H138" s="62"/>
    </row>
    <row r="139" spans="3:8" x14ac:dyDescent="0.25">
      <c r="C139" s="60"/>
      <c r="D139" s="61"/>
      <c r="E139" s="61"/>
      <c r="F139" s="61"/>
      <c r="G139" s="61"/>
      <c r="H139" s="62"/>
    </row>
    <row r="140" spans="3:8" x14ac:dyDescent="0.25">
      <c r="C140" s="60"/>
      <c r="D140" s="61"/>
      <c r="E140" s="61"/>
      <c r="F140" s="61"/>
      <c r="G140" s="61"/>
      <c r="H140" s="62"/>
    </row>
    <row r="141" spans="3:8" x14ac:dyDescent="0.25">
      <c r="C141" s="60"/>
      <c r="D141" s="61"/>
      <c r="E141" s="61"/>
      <c r="F141" s="61"/>
      <c r="G141" s="61"/>
      <c r="H141" s="62"/>
    </row>
    <row r="142" spans="3:8" x14ac:dyDescent="0.25">
      <c r="C142" s="60"/>
      <c r="D142" s="61"/>
      <c r="E142" s="61"/>
      <c r="F142" s="61"/>
      <c r="G142" s="61"/>
      <c r="H142" s="62"/>
    </row>
    <row r="143" spans="3:8" x14ac:dyDescent="0.25">
      <c r="C143" s="60"/>
      <c r="D143" s="61"/>
      <c r="E143" s="61"/>
      <c r="F143" s="61"/>
      <c r="G143" s="61"/>
      <c r="H143" s="62"/>
    </row>
    <row r="144" spans="3:8" x14ac:dyDescent="0.25">
      <c r="C144" s="60"/>
      <c r="D144" s="61"/>
      <c r="E144" s="61"/>
      <c r="F144" s="61"/>
      <c r="G144" s="61"/>
      <c r="H144" s="62"/>
    </row>
    <row r="145" spans="3:8" x14ac:dyDescent="0.25">
      <c r="C145" s="60"/>
      <c r="D145" s="61"/>
      <c r="E145" s="61"/>
      <c r="F145" s="61"/>
      <c r="G145" s="61"/>
      <c r="H145" s="62"/>
    </row>
    <row r="146" spans="3:8" x14ac:dyDescent="0.25">
      <c r="C146" s="60"/>
      <c r="D146" s="61"/>
      <c r="E146" s="61"/>
      <c r="F146" s="61"/>
      <c r="G146" s="61"/>
      <c r="H146" s="62"/>
    </row>
    <row r="147" spans="3:8" x14ac:dyDescent="0.25">
      <c r="C147" s="60"/>
      <c r="D147" s="61"/>
      <c r="E147" s="61"/>
      <c r="F147" s="61"/>
      <c r="G147" s="61"/>
      <c r="H147" s="62"/>
    </row>
    <row r="148" spans="3:8" x14ac:dyDescent="0.25">
      <c r="C148" s="60"/>
      <c r="D148" s="61"/>
      <c r="E148" s="61"/>
      <c r="F148" s="61"/>
      <c r="G148" s="61"/>
      <c r="H148" s="62"/>
    </row>
    <row r="149" spans="3:8" x14ac:dyDescent="0.25">
      <c r="C149" s="60"/>
      <c r="D149" s="61"/>
      <c r="E149" s="61"/>
      <c r="F149" s="61"/>
      <c r="G149" s="61"/>
      <c r="H149" s="62"/>
    </row>
    <row r="150" spans="3:8" x14ac:dyDescent="0.25">
      <c r="C150" s="58"/>
      <c r="D150" s="63"/>
      <c r="E150" s="63"/>
      <c r="F150" s="63"/>
      <c r="G150" s="63"/>
      <c r="H150" s="59"/>
    </row>
  </sheetData>
  <sheetProtection password="C266" sheet="1" objects="1" scenarios="1"/>
  <mergeCells count="33">
    <mergeCell ref="B29:B30"/>
    <mergeCell ref="B31:B32"/>
    <mergeCell ref="B26:B27"/>
    <mergeCell ref="B33:B34"/>
    <mergeCell ref="A29:A34"/>
    <mergeCell ref="A1:I1"/>
    <mergeCell ref="B4:B5"/>
    <mergeCell ref="B6:B7"/>
    <mergeCell ref="B24:B25"/>
    <mergeCell ref="A4:A9"/>
    <mergeCell ref="B8:B9"/>
    <mergeCell ref="B11:B12"/>
    <mergeCell ref="A11:A18"/>
    <mergeCell ref="A20:A27"/>
    <mergeCell ref="B13:B14"/>
    <mergeCell ref="B15:B16"/>
    <mergeCell ref="B20:B21"/>
    <mergeCell ref="B22:B23"/>
    <mergeCell ref="J33:K33"/>
    <mergeCell ref="J29:K29"/>
    <mergeCell ref="J28:K28"/>
    <mergeCell ref="J26:K26"/>
    <mergeCell ref="J24:K24"/>
    <mergeCell ref="J22:K22"/>
    <mergeCell ref="J20:K20"/>
    <mergeCell ref="J19:K19"/>
    <mergeCell ref="J17:K17"/>
    <mergeCell ref="J15:K15"/>
    <mergeCell ref="J13:K13"/>
    <mergeCell ref="J11:K11"/>
    <mergeCell ref="J10:K10"/>
    <mergeCell ref="J6:K6"/>
    <mergeCell ref="B17:B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7" workbookViewId="0">
      <selection activeCell="L20" sqref="L20"/>
    </sheetView>
  </sheetViews>
  <sheetFormatPr baseColWidth="10" defaultColWidth="11.42578125" defaultRowHeight="15" x14ac:dyDescent="0.25"/>
  <cols>
    <col min="1" max="1" width="4.28515625" style="1" customWidth="1"/>
    <col min="2" max="2" width="39" style="7" customWidth="1"/>
    <col min="3" max="3" width="13" style="7" customWidth="1"/>
    <col min="4" max="16384" width="11.42578125" style="1"/>
  </cols>
  <sheetData>
    <row r="1" spans="1:9" x14ac:dyDescent="0.25">
      <c r="A1" s="143"/>
      <c r="B1" s="143"/>
      <c r="C1" s="143"/>
      <c r="D1" s="143"/>
      <c r="E1" s="143"/>
      <c r="F1" s="143"/>
      <c r="G1" s="143"/>
      <c r="H1" s="143"/>
    </row>
    <row r="2" spans="1:9" x14ac:dyDescent="0.25">
      <c r="B2" s="5"/>
      <c r="C2" s="5"/>
      <c r="D2" s="2"/>
      <c r="E2" s="2"/>
      <c r="F2" s="2"/>
      <c r="G2" s="2"/>
    </row>
    <row r="3" spans="1:9" x14ac:dyDescent="0.25">
      <c r="B3" s="5"/>
      <c r="C3" s="5"/>
      <c r="D3" s="2"/>
      <c r="E3" s="2"/>
      <c r="F3" s="2"/>
      <c r="G3" s="2"/>
    </row>
    <row r="4" spans="1:9" ht="18" x14ac:dyDescent="0.25">
      <c r="A4" s="83"/>
      <c r="B4" s="83"/>
      <c r="C4" s="83"/>
      <c r="D4" s="83"/>
      <c r="E4" s="83"/>
      <c r="F4" s="83"/>
      <c r="G4" s="83"/>
      <c r="H4" s="83"/>
      <c r="I4" s="83"/>
    </row>
    <row r="5" spans="1:9" ht="15.75" x14ac:dyDescent="0.25">
      <c r="A5" s="84"/>
      <c r="B5" s="84"/>
      <c r="C5" s="84"/>
      <c r="D5" s="84"/>
      <c r="E5" s="84"/>
      <c r="F5" s="84"/>
      <c r="G5" s="84"/>
      <c r="H5" s="84"/>
      <c r="I5" s="84"/>
    </row>
    <row r="6" spans="1:9" ht="18" x14ac:dyDescent="0.25">
      <c r="A6" s="83" t="s">
        <v>77</v>
      </c>
      <c r="B6" s="83"/>
      <c r="C6" s="83"/>
      <c r="D6" s="83"/>
      <c r="E6" s="83"/>
      <c r="F6" s="83"/>
      <c r="G6" s="83"/>
      <c r="H6" s="83"/>
      <c r="I6" s="83"/>
    </row>
    <row r="7" spans="1:9" ht="15.75" x14ac:dyDescent="0.25">
      <c r="A7" s="144" t="s">
        <v>37</v>
      </c>
      <c r="B7" s="144"/>
      <c r="C7" s="144"/>
      <c r="D7" s="144"/>
      <c r="E7" s="144"/>
      <c r="F7" s="144"/>
      <c r="G7" s="144"/>
      <c r="H7" s="144"/>
      <c r="I7" s="144"/>
    </row>
    <row r="8" spans="1:9" ht="15" customHeight="1" x14ac:dyDescent="0.25">
      <c r="A8" s="145" t="s">
        <v>2</v>
      </c>
      <c r="B8" s="145"/>
      <c r="C8" s="156" t="s">
        <v>4</v>
      </c>
      <c r="D8" s="157"/>
      <c r="E8" s="157"/>
      <c r="F8" s="157"/>
      <c r="G8" s="157"/>
      <c r="H8" s="157"/>
      <c r="I8" s="158"/>
    </row>
    <row r="9" spans="1:9" ht="15" customHeight="1" x14ac:dyDescent="0.25">
      <c r="A9" s="145"/>
      <c r="B9" s="145"/>
      <c r="C9" s="159"/>
      <c r="D9" s="160"/>
      <c r="E9" s="160"/>
      <c r="F9" s="160"/>
      <c r="G9" s="160"/>
      <c r="H9" s="160"/>
      <c r="I9" s="161"/>
    </row>
    <row r="10" spans="1:9" ht="15.75" x14ac:dyDescent="0.25">
      <c r="A10" s="131"/>
      <c r="B10" s="132"/>
      <c r="C10" s="132"/>
      <c r="D10" s="132"/>
      <c r="E10" s="132"/>
      <c r="F10" s="132"/>
      <c r="G10" s="132"/>
      <c r="H10" s="132"/>
      <c r="I10" s="133"/>
    </row>
    <row r="11" spans="1:9" ht="21.75" customHeight="1" x14ac:dyDescent="0.25">
      <c r="A11" s="146" t="s">
        <v>12</v>
      </c>
      <c r="B11" s="146"/>
      <c r="C11" s="73" t="s">
        <v>36</v>
      </c>
      <c r="D11" s="73" t="s">
        <v>13</v>
      </c>
      <c r="E11" s="73" t="s">
        <v>14</v>
      </c>
      <c r="F11" s="73" t="s">
        <v>15</v>
      </c>
      <c r="G11" s="73" t="s">
        <v>16</v>
      </c>
      <c r="H11" s="73" t="s">
        <v>17</v>
      </c>
      <c r="I11" s="73"/>
    </row>
    <row r="12" spans="1:9" s="24" customFormat="1" ht="16.5" customHeight="1" x14ac:dyDescent="0.25">
      <c r="A12" s="147" t="s">
        <v>90</v>
      </c>
      <c r="B12" s="148"/>
      <c r="C12" s="148"/>
      <c r="D12" s="148"/>
      <c r="E12" s="148"/>
      <c r="F12" s="148"/>
      <c r="G12" s="148"/>
      <c r="H12" s="148"/>
      <c r="I12" s="149"/>
    </row>
    <row r="13" spans="1:9" ht="29.25" customHeight="1" x14ac:dyDescent="0.25">
      <c r="A13" s="33">
        <v>1</v>
      </c>
      <c r="B13" s="66" t="s">
        <v>39</v>
      </c>
      <c r="C13" s="87">
        <v>2</v>
      </c>
      <c r="D13" s="87">
        <v>1</v>
      </c>
      <c r="E13" s="87">
        <v>5</v>
      </c>
      <c r="F13" s="87">
        <v>0</v>
      </c>
      <c r="G13" s="87">
        <v>0</v>
      </c>
      <c r="H13" s="87">
        <v>0</v>
      </c>
      <c r="I13" s="89">
        <f>SUM(C13:H13)</f>
        <v>8</v>
      </c>
    </row>
    <row r="14" spans="1:9" ht="29.25" customHeight="1" x14ac:dyDescent="0.25">
      <c r="A14" s="33">
        <v>2</v>
      </c>
      <c r="B14" s="51" t="s">
        <v>40</v>
      </c>
      <c r="C14" s="87">
        <v>5</v>
      </c>
      <c r="D14" s="87">
        <v>2</v>
      </c>
      <c r="E14" s="87">
        <v>1</v>
      </c>
      <c r="F14" s="87">
        <v>0</v>
      </c>
      <c r="G14" s="87">
        <v>0</v>
      </c>
      <c r="H14" s="87">
        <v>0</v>
      </c>
      <c r="I14" s="89">
        <f>SUM(C14:H14)</f>
        <v>8</v>
      </c>
    </row>
    <row r="15" spans="1:9" ht="17.25" customHeight="1" x14ac:dyDescent="0.25">
      <c r="A15" s="147" t="s">
        <v>89</v>
      </c>
      <c r="B15" s="148"/>
      <c r="C15" s="148"/>
      <c r="D15" s="148"/>
      <c r="E15" s="148"/>
      <c r="F15" s="148"/>
      <c r="G15" s="148"/>
      <c r="H15" s="148"/>
      <c r="I15" s="149"/>
    </row>
    <row r="16" spans="1:9" ht="28.5" x14ac:dyDescent="0.25">
      <c r="A16" s="33">
        <v>3</v>
      </c>
      <c r="B16" s="51" t="s">
        <v>41</v>
      </c>
      <c r="C16" s="87">
        <v>1</v>
      </c>
      <c r="D16" s="87">
        <v>1</v>
      </c>
      <c r="E16" s="87">
        <v>4</v>
      </c>
      <c r="F16" s="87">
        <v>2</v>
      </c>
      <c r="G16" s="87">
        <v>0</v>
      </c>
      <c r="H16" s="87">
        <v>0</v>
      </c>
      <c r="I16" s="89">
        <f>SUM(C16:H16)</f>
        <v>8</v>
      </c>
    </row>
    <row r="17" spans="1:9" ht="28.5" x14ac:dyDescent="0.25">
      <c r="A17" s="33">
        <v>4</v>
      </c>
      <c r="B17" s="51" t="s">
        <v>42</v>
      </c>
      <c r="C17" s="87">
        <v>0</v>
      </c>
      <c r="D17" s="87">
        <v>1</v>
      </c>
      <c r="E17" s="87">
        <v>3</v>
      </c>
      <c r="F17" s="87">
        <v>4</v>
      </c>
      <c r="G17" s="87">
        <v>0</v>
      </c>
      <c r="H17" s="87">
        <v>0</v>
      </c>
      <c r="I17" s="89">
        <f>SUM(C17:H17)</f>
        <v>8</v>
      </c>
    </row>
    <row r="18" spans="1:9" s="24" customFormat="1" ht="28.5" x14ac:dyDescent="0.25">
      <c r="A18" s="33">
        <v>5</v>
      </c>
      <c r="B18" s="51" t="s">
        <v>43</v>
      </c>
      <c r="C18" s="87">
        <v>0</v>
      </c>
      <c r="D18" s="87">
        <v>0</v>
      </c>
      <c r="E18" s="87">
        <v>3</v>
      </c>
      <c r="F18" s="87">
        <v>4</v>
      </c>
      <c r="G18" s="87">
        <v>1</v>
      </c>
      <c r="H18" s="87">
        <v>0</v>
      </c>
      <c r="I18" s="88">
        <f>SUM(C18:H18)</f>
        <v>8</v>
      </c>
    </row>
    <row r="19" spans="1:9" ht="19.5" customHeight="1" x14ac:dyDescent="0.25">
      <c r="A19" s="147" t="s">
        <v>87</v>
      </c>
      <c r="B19" s="148"/>
      <c r="C19" s="148"/>
      <c r="D19" s="148"/>
      <c r="E19" s="148"/>
      <c r="F19" s="148"/>
      <c r="G19" s="148"/>
      <c r="H19" s="148"/>
      <c r="I19" s="149"/>
    </row>
    <row r="20" spans="1:9" ht="28.5" x14ac:dyDescent="0.25">
      <c r="A20" s="33">
        <v>6</v>
      </c>
      <c r="B20" s="51" t="s">
        <v>44</v>
      </c>
      <c r="C20" s="87">
        <v>0</v>
      </c>
      <c r="D20" s="87">
        <v>0</v>
      </c>
      <c r="E20" s="87">
        <v>1</v>
      </c>
      <c r="F20" s="87">
        <v>6</v>
      </c>
      <c r="G20" s="87">
        <v>1</v>
      </c>
      <c r="H20" s="87">
        <v>0</v>
      </c>
      <c r="I20" s="89">
        <f>SUM(C20:H20)</f>
        <v>8</v>
      </c>
    </row>
    <row r="21" spans="1:9" ht="28.5" x14ac:dyDescent="0.25">
      <c r="A21" s="33">
        <v>7</v>
      </c>
      <c r="B21" s="51" t="s">
        <v>45</v>
      </c>
      <c r="C21" s="87">
        <v>0</v>
      </c>
      <c r="D21" s="87">
        <v>5</v>
      </c>
      <c r="E21" s="87">
        <v>0</v>
      </c>
      <c r="F21" s="87">
        <v>2</v>
      </c>
      <c r="G21" s="87">
        <v>0</v>
      </c>
      <c r="H21" s="87">
        <v>0</v>
      </c>
      <c r="I21" s="89">
        <f>SUM(C21:H21)</f>
        <v>7</v>
      </c>
    </row>
    <row r="22" spans="1:9" s="24" customFormat="1" ht="42.75" x14ac:dyDescent="0.25">
      <c r="A22" s="33">
        <v>8</v>
      </c>
      <c r="B22" s="51" t="s">
        <v>46</v>
      </c>
      <c r="C22" s="87">
        <v>2</v>
      </c>
      <c r="D22" s="87">
        <v>3</v>
      </c>
      <c r="E22" s="87">
        <v>2</v>
      </c>
      <c r="F22" s="87">
        <v>1</v>
      </c>
      <c r="G22" s="87">
        <v>0</v>
      </c>
      <c r="H22" s="87">
        <v>0</v>
      </c>
      <c r="I22" s="88">
        <f>SUM(C22:H22)</f>
        <v>8</v>
      </c>
    </row>
    <row r="23" spans="1:9" ht="23.25" customHeight="1" x14ac:dyDescent="0.25">
      <c r="A23" s="147" t="s">
        <v>88</v>
      </c>
      <c r="B23" s="148"/>
      <c r="C23" s="148"/>
      <c r="D23" s="148"/>
      <c r="E23" s="148"/>
      <c r="F23" s="148"/>
      <c r="G23" s="148"/>
      <c r="H23" s="148"/>
      <c r="I23" s="149"/>
    </row>
    <row r="24" spans="1:9" ht="28.5" x14ac:dyDescent="0.25">
      <c r="A24" s="33">
        <v>9</v>
      </c>
      <c r="B24" s="51" t="s">
        <v>48</v>
      </c>
      <c r="C24" s="87">
        <v>0</v>
      </c>
      <c r="D24" s="87">
        <v>1</v>
      </c>
      <c r="E24" s="87">
        <v>2</v>
      </c>
      <c r="F24" s="87">
        <v>3</v>
      </c>
      <c r="G24" s="87">
        <v>0</v>
      </c>
      <c r="H24" s="87">
        <v>0</v>
      </c>
      <c r="I24" s="89">
        <f>SUM(C24:H24)</f>
        <v>6</v>
      </c>
    </row>
    <row r="25" spans="1:9" s="24" customFormat="1" ht="28.5" x14ac:dyDescent="0.25">
      <c r="A25" s="33">
        <v>10</v>
      </c>
      <c r="B25" s="51" t="s">
        <v>49</v>
      </c>
      <c r="C25" s="87">
        <v>1</v>
      </c>
      <c r="D25" s="87">
        <v>3</v>
      </c>
      <c r="E25" s="87">
        <v>0</v>
      </c>
      <c r="F25" s="87">
        <v>3</v>
      </c>
      <c r="G25" s="87">
        <v>0</v>
      </c>
      <c r="H25" s="87">
        <v>0</v>
      </c>
      <c r="I25" s="89">
        <f>SUM(C25:H25)</f>
        <v>7</v>
      </c>
    </row>
    <row r="26" spans="1:9" ht="15" customHeight="1" x14ac:dyDescent="0.25">
      <c r="A26" s="150" t="s">
        <v>18</v>
      </c>
      <c r="B26" s="151"/>
      <c r="C26" s="151"/>
      <c r="D26" s="151"/>
      <c r="E26" s="151"/>
      <c r="F26" s="151"/>
      <c r="G26" s="151"/>
      <c r="H26" s="151"/>
      <c r="I26" s="152"/>
    </row>
    <row r="27" spans="1:9" x14ac:dyDescent="0.25">
      <c r="A27" s="134"/>
      <c r="B27" s="135"/>
      <c r="C27" s="135"/>
      <c r="D27" s="135"/>
      <c r="E27" s="135"/>
      <c r="F27" s="135"/>
      <c r="G27" s="135"/>
      <c r="H27" s="135"/>
      <c r="I27" s="136"/>
    </row>
    <row r="28" spans="1:9" x14ac:dyDescent="0.25">
      <c r="A28" s="137"/>
      <c r="B28" s="138"/>
      <c r="C28" s="138"/>
      <c r="D28" s="138"/>
      <c r="E28" s="138"/>
      <c r="F28" s="138"/>
      <c r="G28" s="138"/>
      <c r="H28" s="138"/>
      <c r="I28" s="139"/>
    </row>
    <row r="29" spans="1:9" x14ac:dyDescent="0.25">
      <c r="A29" s="137"/>
      <c r="B29" s="138"/>
      <c r="C29" s="138"/>
      <c r="D29" s="138"/>
      <c r="E29" s="138"/>
      <c r="F29" s="138"/>
      <c r="G29" s="138"/>
      <c r="H29" s="138"/>
      <c r="I29" s="139"/>
    </row>
    <row r="30" spans="1:9" x14ac:dyDescent="0.25">
      <c r="A30" s="140"/>
      <c r="B30" s="141"/>
      <c r="C30" s="141"/>
      <c r="D30" s="141"/>
      <c r="E30" s="141"/>
      <c r="F30" s="141"/>
      <c r="G30" s="141"/>
      <c r="H30" s="141"/>
      <c r="I30" s="142"/>
    </row>
    <row r="31" spans="1:9" x14ac:dyDescent="0.25">
      <c r="A31" s="153" t="s">
        <v>19</v>
      </c>
      <c r="B31" s="154"/>
      <c r="C31" s="154"/>
      <c r="D31" s="154"/>
      <c r="E31" s="154"/>
      <c r="F31" s="154"/>
      <c r="G31" s="154"/>
      <c r="H31" s="154"/>
      <c r="I31" s="155"/>
    </row>
    <row r="32" spans="1:9" x14ac:dyDescent="0.25">
      <c r="A32" s="134"/>
      <c r="B32" s="135"/>
      <c r="C32" s="135"/>
      <c r="D32" s="135"/>
      <c r="E32" s="135"/>
      <c r="F32" s="135"/>
      <c r="G32" s="135"/>
      <c r="H32" s="135"/>
      <c r="I32" s="136"/>
    </row>
    <row r="33" spans="1:9" x14ac:dyDescent="0.25">
      <c r="A33" s="137"/>
      <c r="B33" s="138"/>
      <c r="C33" s="138"/>
      <c r="D33" s="138"/>
      <c r="E33" s="138"/>
      <c r="F33" s="138"/>
      <c r="G33" s="138"/>
      <c r="H33" s="138"/>
      <c r="I33" s="139"/>
    </row>
    <row r="34" spans="1:9" x14ac:dyDescent="0.25">
      <c r="A34" s="137"/>
      <c r="B34" s="138"/>
      <c r="C34" s="138"/>
      <c r="D34" s="138"/>
      <c r="E34" s="138"/>
      <c r="F34" s="138"/>
      <c r="G34" s="138"/>
      <c r="H34" s="138"/>
      <c r="I34" s="139"/>
    </row>
    <row r="35" spans="1:9" x14ac:dyDescent="0.25">
      <c r="A35" s="140"/>
      <c r="B35" s="141"/>
      <c r="C35" s="141"/>
      <c r="D35" s="141"/>
      <c r="E35" s="141"/>
      <c r="F35" s="141"/>
      <c r="G35" s="141"/>
      <c r="H35" s="141"/>
      <c r="I35" s="142"/>
    </row>
  </sheetData>
  <sheetProtection password="C266" sheet="1" objects="1" scenarios="1"/>
  <mergeCells count="14">
    <mergeCell ref="A32:I35"/>
    <mergeCell ref="A12:I12"/>
    <mergeCell ref="A19:I19"/>
    <mergeCell ref="A23:I23"/>
    <mergeCell ref="A1:H1"/>
    <mergeCell ref="A8:B9"/>
    <mergeCell ref="A26:I26"/>
    <mergeCell ref="A27:I30"/>
    <mergeCell ref="A31:I31"/>
    <mergeCell ref="A11:B11"/>
    <mergeCell ref="A7:I7"/>
    <mergeCell ref="C8:I9"/>
    <mergeCell ref="A15:I15"/>
    <mergeCell ref="A10:I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2" workbookViewId="0">
      <selection activeCell="B16" sqref="B16"/>
    </sheetView>
  </sheetViews>
  <sheetFormatPr baseColWidth="10" defaultColWidth="11.42578125" defaultRowHeight="15" x14ac:dyDescent="0.25"/>
  <cols>
    <col min="1" max="1" width="4.28515625" style="1" customWidth="1"/>
    <col min="2" max="2" width="39" style="7" customWidth="1"/>
    <col min="3" max="3" width="12.28515625" style="7" customWidth="1"/>
    <col min="4" max="9" width="11.42578125" style="1"/>
    <col min="10" max="10" width="4.140625" style="1" customWidth="1"/>
    <col min="11" max="16384" width="11.42578125" style="1"/>
  </cols>
  <sheetData>
    <row r="1" spans="1:10" ht="15" hidden="1" customHeight="1" x14ac:dyDescent="0.25">
      <c r="A1" s="143"/>
      <c r="B1" s="143"/>
      <c r="C1" s="143"/>
      <c r="D1" s="143"/>
      <c r="E1" s="143"/>
      <c r="F1" s="143"/>
      <c r="G1" s="143"/>
      <c r="H1" s="143"/>
    </row>
    <row r="2" spans="1:10" x14ac:dyDescent="0.25">
      <c r="B2" s="5"/>
      <c r="C2" s="5"/>
      <c r="D2" s="2"/>
      <c r="E2" s="2"/>
      <c r="F2" s="2"/>
      <c r="G2" s="2"/>
    </row>
    <row r="3" spans="1:10" x14ac:dyDescent="0.25">
      <c r="B3" s="5"/>
      <c r="C3" s="5"/>
      <c r="D3" s="2"/>
      <c r="E3" s="2"/>
      <c r="F3" s="2"/>
      <c r="G3" s="2"/>
    </row>
    <row r="4" spans="1:10" ht="18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18" x14ac:dyDescent="0.25">
      <c r="A5" s="83" t="s">
        <v>77</v>
      </c>
      <c r="B5" s="83"/>
      <c r="C5" s="83"/>
      <c r="D5" s="83"/>
      <c r="E5" s="83"/>
      <c r="F5" s="83"/>
      <c r="G5" s="83"/>
      <c r="H5" s="83"/>
      <c r="I5" s="83"/>
      <c r="J5" s="84"/>
    </row>
    <row r="6" spans="1:10" ht="15.75" x14ac:dyDescent="0.25">
      <c r="A6" s="144" t="s">
        <v>37</v>
      </c>
      <c r="B6" s="144"/>
      <c r="C6" s="144"/>
      <c r="D6" s="144"/>
      <c r="E6" s="144"/>
      <c r="F6" s="144"/>
      <c r="G6" s="144"/>
      <c r="H6" s="144"/>
      <c r="I6" s="144"/>
    </row>
    <row r="7" spans="1:10" x14ac:dyDescent="0.25">
      <c r="B7" s="5"/>
      <c r="C7" s="5"/>
      <c r="D7" s="2"/>
      <c r="E7" s="2"/>
      <c r="F7" s="2"/>
      <c r="G7" s="2"/>
    </row>
    <row r="8" spans="1:10" ht="15" customHeight="1" x14ac:dyDescent="0.25">
      <c r="A8" s="145" t="s">
        <v>2</v>
      </c>
      <c r="B8" s="145"/>
      <c r="C8" s="156" t="s">
        <v>5</v>
      </c>
      <c r="D8" s="157"/>
      <c r="E8" s="157"/>
      <c r="F8" s="157"/>
      <c r="G8" s="157"/>
      <c r="H8" s="157"/>
      <c r="I8" s="158"/>
    </row>
    <row r="9" spans="1:10" ht="15" customHeight="1" x14ac:dyDescent="0.25">
      <c r="A9" s="145"/>
      <c r="B9" s="145"/>
      <c r="C9" s="159"/>
      <c r="D9" s="160"/>
      <c r="E9" s="160"/>
      <c r="F9" s="160"/>
      <c r="G9" s="160"/>
      <c r="H9" s="160"/>
      <c r="I9" s="161"/>
    </row>
    <row r="10" spans="1:10" ht="15" customHeight="1" x14ac:dyDescent="0.25">
      <c r="A10" s="162"/>
      <c r="B10" s="163"/>
      <c r="C10" s="163"/>
      <c r="D10" s="163"/>
      <c r="E10" s="163"/>
      <c r="F10" s="163"/>
      <c r="G10" s="163"/>
      <c r="H10" s="163"/>
      <c r="I10" s="164"/>
    </row>
    <row r="11" spans="1:10" ht="19.5" customHeight="1" x14ac:dyDescent="0.25">
      <c r="A11" s="146" t="s">
        <v>12</v>
      </c>
      <c r="B11" s="146"/>
      <c r="C11" s="73" t="s">
        <v>36</v>
      </c>
      <c r="D11" s="73" t="s">
        <v>13</v>
      </c>
      <c r="E11" s="73" t="s">
        <v>14</v>
      </c>
      <c r="F11" s="73" t="s">
        <v>15</v>
      </c>
      <c r="G11" s="73" t="s">
        <v>16</v>
      </c>
      <c r="H11" s="73" t="s">
        <v>17</v>
      </c>
      <c r="I11" s="73" t="s">
        <v>20</v>
      </c>
    </row>
    <row r="12" spans="1:10" ht="15.75" customHeight="1" x14ac:dyDescent="0.25">
      <c r="A12" s="147" t="s">
        <v>90</v>
      </c>
      <c r="B12" s="148"/>
      <c r="C12" s="148"/>
      <c r="D12" s="148"/>
      <c r="E12" s="148"/>
      <c r="F12" s="148"/>
      <c r="G12" s="148"/>
      <c r="H12" s="148"/>
      <c r="I12" s="149"/>
    </row>
    <row r="13" spans="1:10" s="24" customFormat="1" ht="27.75" customHeight="1" x14ac:dyDescent="0.25">
      <c r="A13" s="33">
        <v>1</v>
      </c>
      <c r="B13" s="43" t="s">
        <v>39</v>
      </c>
      <c r="C13" s="85">
        <v>8</v>
      </c>
      <c r="D13" s="85">
        <v>8</v>
      </c>
      <c r="E13" s="85">
        <v>6</v>
      </c>
      <c r="F13" s="85">
        <v>0</v>
      </c>
      <c r="G13" s="85">
        <v>0</v>
      </c>
      <c r="H13" s="85">
        <v>0</v>
      </c>
      <c r="I13" s="88">
        <f>SUM(C13:H13)</f>
        <v>22</v>
      </c>
    </row>
    <row r="14" spans="1:10" ht="28.5" x14ac:dyDescent="0.25">
      <c r="A14" s="33">
        <v>2</v>
      </c>
      <c r="B14" s="15" t="s">
        <v>40</v>
      </c>
      <c r="C14" s="85">
        <v>8</v>
      </c>
      <c r="D14" s="85">
        <v>9</v>
      </c>
      <c r="E14" s="85">
        <v>5</v>
      </c>
      <c r="F14" s="85">
        <v>0</v>
      </c>
      <c r="G14" s="85">
        <v>0</v>
      </c>
      <c r="H14" s="85">
        <v>0</v>
      </c>
      <c r="I14" s="92">
        <f>SUM(C14:H14)</f>
        <v>22</v>
      </c>
    </row>
    <row r="15" spans="1:10" x14ac:dyDescent="0.25">
      <c r="A15" s="147" t="s">
        <v>89</v>
      </c>
      <c r="B15" s="148"/>
      <c r="C15" s="148"/>
      <c r="D15" s="148"/>
      <c r="E15" s="148"/>
      <c r="F15" s="148"/>
      <c r="G15" s="148"/>
      <c r="H15" s="148"/>
      <c r="I15" s="149"/>
      <c r="J15" s="22"/>
    </row>
    <row r="16" spans="1:10" ht="28.5" x14ac:dyDescent="0.25">
      <c r="A16" s="33">
        <v>3</v>
      </c>
      <c r="B16" s="15" t="s">
        <v>41</v>
      </c>
      <c r="C16" s="85">
        <v>1</v>
      </c>
      <c r="D16" s="85">
        <v>8</v>
      </c>
      <c r="E16" s="85">
        <v>6</v>
      </c>
      <c r="F16" s="85">
        <v>6</v>
      </c>
      <c r="G16" s="85">
        <v>1</v>
      </c>
      <c r="H16" s="85">
        <v>0</v>
      </c>
      <c r="I16" s="92">
        <f>SUM(C16:H16)</f>
        <v>22</v>
      </c>
    </row>
    <row r="17" spans="1:9" ht="28.5" x14ac:dyDescent="0.25">
      <c r="A17" s="33">
        <v>4</v>
      </c>
      <c r="B17" s="15" t="s">
        <v>42</v>
      </c>
      <c r="C17" s="85">
        <v>0</v>
      </c>
      <c r="D17" s="85">
        <v>5</v>
      </c>
      <c r="E17" s="85">
        <v>3</v>
      </c>
      <c r="F17" s="85">
        <v>11</v>
      </c>
      <c r="G17" s="85">
        <v>2</v>
      </c>
      <c r="H17" s="85">
        <v>0</v>
      </c>
      <c r="I17" s="92">
        <f>SUM(C17:H17)</f>
        <v>21</v>
      </c>
    </row>
    <row r="18" spans="1:9" ht="28.5" x14ac:dyDescent="0.25">
      <c r="A18" s="33">
        <v>5</v>
      </c>
      <c r="B18" s="15" t="s">
        <v>43</v>
      </c>
      <c r="C18" s="85">
        <v>2</v>
      </c>
      <c r="D18" s="85">
        <v>3</v>
      </c>
      <c r="E18" s="85">
        <v>6</v>
      </c>
      <c r="F18" s="85">
        <v>8</v>
      </c>
      <c r="G18" s="85">
        <v>3</v>
      </c>
      <c r="H18" s="85">
        <v>0</v>
      </c>
      <c r="I18" s="92">
        <f>SUM(C18:H18)</f>
        <v>22</v>
      </c>
    </row>
    <row r="19" spans="1:9" s="24" customFormat="1" x14ac:dyDescent="0.25">
      <c r="A19" s="147" t="s">
        <v>87</v>
      </c>
      <c r="B19" s="148"/>
      <c r="C19" s="148"/>
      <c r="D19" s="148"/>
      <c r="E19" s="148"/>
      <c r="F19" s="148"/>
      <c r="G19" s="148"/>
      <c r="H19" s="148"/>
      <c r="I19" s="149"/>
    </row>
    <row r="20" spans="1:9" ht="28.5" x14ac:dyDescent="0.25">
      <c r="A20" s="33">
        <v>6</v>
      </c>
      <c r="B20" s="15" t="s">
        <v>44</v>
      </c>
      <c r="C20" s="85">
        <v>2</v>
      </c>
      <c r="D20" s="85">
        <v>2</v>
      </c>
      <c r="E20" s="85">
        <v>7</v>
      </c>
      <c r="F20" s="85">
        <v>5</v>
      </c>
      <c r="G20" s="85">
        <v>5</v>
      </c>
      <c r="H20" s="85">
        <v>1</v>
      </c>
      <c r="I20" s="92">
        <f>SUM(C20:H20)</f>
        <v>22</v>
      </c>
    </row>
    <row r="21" spans="1:9" ht="28.5" x14ac:dyDescent="0.25">
      <c r="A21" s="33">
        <v>7</v>
      </c>
      <c r="B21" s="15" t="s">
        <v>45</v>
      </c>
      <c r="C21" s="85">
        <v>5</v>
      </c>
      <c r="D21" s="85">
        <v>10</v>
      </c>
      <c r="E21" s="85">
        <v>7</v>
      </c>
      <c r="F21" s="85">
        <v>0</v>
      </c>
      <c r="G21" s="85">
        <v>0</v>
      </c>
      <c r="H21" s="85">
        <v>0</v>
      </c>
      <c r="I21" s="92">
        <f>SUM(C21:H21)</f>
        <v>22</v>
      </c>
    </row>
    <row r="22" spans="1:9" ht="42.75" x14ac:dyDescent="0.25">
      <c r="A22" s="33">
        <v>8</v>
      </c>
      <c r="B22" s="15" t="s">
        <v>46</v>
      </c>
      <c r="C22" s="85">
        <v>7</v>
      </c>
      <c r="D22" s="85">
        <v>11</v>
      </c>
      <c r="E22" s="85">
        <v>3</v>
      </c>
      <c r="F22" s="85">
        <v>1</v>
      </c>
      <c r="G22" s="85">
        <v>0</v>
      </c>
      <c r="H22" s="85">
        <v>0</v>
      </c>
      <c r="I22" s="92">
        <f>SUM(C22:H22)</f>
        <v>22</v>
      </c>
    </row>
    <row r="23" spans="1:9" s="24" customFormat="1" x14ac:dyDescent="0.25">
      <c r="A23" s="147" t="s">
        <v>88</v>
      </c>
      <c r="B23" s="148"/>
      <c r="C23" s="148"/>
      <c r="D23" s="148"/>
      <c r="E23" s="148"/>
      <c r="F23" s="148"/>
      <c r="G23" s="148"/>
      <c r="H23" s="148"/>
      <c r="I23" s="149"/>
    </row>
    <row r="24" spans="1:9" ht="28.5" x14ac:dyDescent="0.25">
      <c r="A24" s="33">
        <v>9</v>
      </c>
      <c r="B24" s="15" t="s">
        <v>48</v>
      </c>
      <c r="C24" s="85">
        <v>2</v>
      </c>
      <c r="D24" s="85">
        <v>14</v>
      </c>
      <c r="E24" s="85">
        <v>6</v>
      </c>
      <c r="F24" s="85">
        <v>0</v>
      </c>
      <c r="G24" s="85">
        <v>0</v>
      </c>
      <c r="H24" s="85">
        <v>0</v>
      </c>
      <c r="I24" s="92">
        <f>SUM(C24:H24)</f>
        <v>22</v>
      </c>
    </row>
    <row r="25" spans="1:9" ht="28.5" x14ac:dyDescent="0.25">
      <c r="A25" s="33">
        <v>10</v>
      </c>
      <c r="B25" s="15" t="s">
        <v>49</v>
      </c>
      <c r="C25" s="85">
        <v>4</v>
      </c>
      <c r="D25" s="85">
        <v>7</v>
      </c>
      <c r="E25" s="85">
        <v>7</v>
      </c>
      <c r="F25" s="85">
        <v>4</v>
      </c>
      <c r="G25" s="85">
        <v>0</v>
      </c>
      <c r="H25" s="85">
        <v>0</v>
      </c>
      <c r="I25" s="92">
        <f>SUM(C25:H25)</f>
        <v>22</v>
      </c>
    </row>
    <row r="26" spans="1:9" ht="27" customHeight="1" x14ac:dyDescent="0.25">
      <c r="A26" s="150" t="s">
        <v>18</v>
      </c>
      <c r="B26" s="151"/>
      <c r="C26" s="151"/>
      <c r="D26" s="151"/>
      <c r="E26" s="151"/>
      <c r="F26" s="151"/>
      <c r="G26" s="151"/>
      <c r="H26" s="151"/>
      <c r="I26" s="152"/>
    </row>
    <row r="27" spans="1:9" x14ac:dyDescent="0.25">
      <c r="A27" s="134"/>
      <c r="B27" s="135"/>
      <c r="C27" s="135"/>
      <c r="D27" s="135"/>
      <c r="E27" s="135"/>
      <c r="F27" s="135"/>
      <c r="G27" s="135"/>
      <c r="H27" s="135"/>
      <c r="I27" s="136"/>
    </row>
    <row r="28" spans="1:9" x14ac:dyDescent="0.25">
      <c r="A28" s="137"/>
      <c r="B28" s="138"/>
      <c r="C28" s="138"/>
      <c r="D28" s="138"/>
      <c r="E28" s="138"/>
      <c r="F28" s="138"/>
      <c r="G28" s="138"/>
      <c r="H28" s="138"/>
      <c r="I28" s="139"/>
    </row>
    <row r="29" spans="1:9" x14ac:dyDescent="0.25">
      <c r="A29" s="137"/>
      <c r="B29" s="138"/>
      <c r="C29" s="138"/>
      <c r="D29" s="138"/>
      <c r="E29" s="138"/>
      <c r="F29" s="138"/>
      <c r="G29" s="138"/>
      <c r="H29" s="138"/>
      <c r="I29" s="139"/>
    </row>
    <row r="30" spans="1:9" x14ac:dyDescent="0.25">
      <c r="A30" s="140"/>
      <c r="B30" s="141"/>
      <c r="C30" s="141"/>
      <c r="D30" s="141"/>
      <c r="E30" s="141"/>
      <c r="F30" s="141"/>
      <c r="G30" s="141"/>
      <c r="H30" s="141"/>
      <c r="I30" s="142"/>
    </row>
    <row r="31" spans="1:9" x14ac:dyDescent="0.25">
      <c r="A31" s="153" t="s">
        <v>19</v>
      </c>
      <c r="B31" s="154"/>
      <c r="C31" s="154"/>
      <c r="D31" s="154"/>
      <c r="E31" s="154"/>
      <c r="F31" s="154"/>
      <c r="G31" s="154"/>
      <c r="H31" s="154"/>
      <c r="I31" s="155"/>
    </row>
    <row r="32" spans="1:9" x14ac:dyDescent="0.25">
      <c r="A32" s="134"/>
      <c r="B32" s="135"/>
      <c r="C32" s="135"/>
      <c r="D32" s="135"/>
      <c r="E32" s="135"/>
      <c r="F32" s="135"/>
      <c r="G32" s="135"/>
      <c r="H32" s="135"/>
      <c r="I32" s="136"/>
    </row>
    <row r="33" spans="1:9" x14ac:dyDescent="0.25">
      <c r="A33" s="137"/>
      <c r="B33" s="138"/>
      <c r="C33" s="138"/>
      <c r="D33" s="138"/>
      <c r="E33" s="138"/>
      <c r="F33" s="138"/>
      <c r="G33" s="138"/>
      <c r="H33" s="138"/>
      <c r="I33" s="139"/>
    </row>
    <row r="34" spans="1:9" x14ac:dyDescent="0.25">
      <c r="A34" s="137"/>
      <c r="B34" s="138"/>
      <c r="C34" s="138"/>
      <c r="D34" s="138"/>
      <c r="E34" s="138"/>
      <c r="F34" s="138"/>
      <c r="G34" s="138"/>
      <c r="H34" s="138"/>
      <c r="I34" s="139"/>
    </row>
    <row r="35" spans="1:9" ht="13.5" customHeight="1" x14ac:dyDescent="0.25">
      <c r="A35" s="140"/>
      <c r="B35" s="141"/>
      <c r="C35" s="141"/>
      <c r="D35" s="141"/>
      <c r="E35" s="141"/>
      <c r="F35" s="141"/>
      <c r="G35" s="141"/>
      <c r="H35" s="141"/>
      <c r="I35" s="142"/>
    </row>
    <row r="36" spans="1:9" x14ac:dyDescent="0.25">
      <c r="A36" s="2"/>
    </row>
  </sheetData>
  <sheetProtection password="C266" sheet="1" objects="1" scenarios="1"/>
  <mergeCells count="14">
    <mergeCell ref="A12:I12"/>
    <mergeCell ref="A27:I30"/>
    <mergeCell ref="A31:I31"/>
    <mergeCell ref="A32:I35"/>
    <mergeCell ref="A26:I26"/>
    <mergeCell ref="A15:I15"/>
    <mergeCell ref="A19:I19"/>
    <mergeCell ref="A23:I23"/>
    <mergeCell ref="A1:H1"/>
    <mergeCell ref="A8:B9"/>
    <mergeCell ref="A11:B11"/>
    <mergeCell ref="A6:I6"/>
    <mergeCell ref="C8:I9"/>
    <mergeCell ref="A10:I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workbookViewId="0">
      <selection activeCell="A21" sqref="A21:I21"/>
    </sheetView>
  </sheetViews>
  <sheetFormatPr baseColWidth="10" defaultColWidth="11.42578125" defaultRowHeight="15" x14ac:dyDescent="0.25"/>
  <cols>
    <col min="1" max="1" width="4.28515625" style="1" customWidth="1"/>
    <col min="2" max="2" width="39" style="7" customWidth="1"/>
    <col min="3" max="3" width="16" style="7" customWidth="1"/>
    <col min="4" max="16384" width="11.42578125" style="1"/>
  </cols>
  <sheetData>
    <row r="1" spans="1:10" x14ac:dyDescent="0.25">
      <c r="A1" s="143"/>
      <c r="B1" s="143"/>
      <c r="C1" s="143"/>
      <c r="D1" s="143"/>
      <c r="E1" s="143"/>
      <c r="F1" s="143"/>
      <c r="G1" s="143"/>
      <c r="H1" s="143"/>
    </row>
    <row r="2" spans="1:10" x14ac:dyDescent="0.25">
      <c r="B2" s="5"/>
      <c r="C2" s="5"/>
      <c r="D2" s="2"/>
      <c r="E2" s="2"/>
      <c r="F2" s="2"/>
      <c r="G2" s="2"/>
    </row>
    <row r="3" spans="1:10" x14ac:dyDescent="0.25">
      <c r="B3" s="5"/>
      <c r="C3" s="5"/>
      <c r="D3" s="2"/>
      <c r="E3" s="2"/>
      <c r="F3" s="2"/>
      <c r="G3" s="2"/>
    </row>
    <row r="4" spans="1:10" ht="18" x14ac:dyDescent="0.25">
      <c r="A4" s="83" t="s">
        <v>77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x14ac:dyDescent="0.25">
      <c r="A5" s="144" t="s">
        <v>37</v>
      </c>
      <c r="B5" s="144"/>
      <c r="C5" s="144"/>
      <c r="D5" s="144"/>
      <c r="E5" s="144"/>
      <c r="F5" s="144"/>
      <c r="G5" s="144"/>
      <c r="H5" s="144"/>
      <c r="I5" s="144"/>
      <c r="J5" s="84"/>
    </row>
    <row r="6" spans="1:10" ht="18" customHeight="1" x14ac:dyDescent="0.25">
      <c r="A6" s="145" t="s">
        <v>2</v>
      </c>
      <c r="B6" s="145"/>
      <c r="C6" s="165" t="s">
        <v>6</v>
      </c>
      <c r="D6" s="166"/>
      <c r="E6" s="166"/>
      <c r="F6" s="166"/>
      <c r="G6" s="166"/>
      <c r="H6" s="166"/>
      <c r="I6" s="167"/>
      <c r="J6" s="86"/>
    </row>
    <row r="7" spans="1:10" ht="18" x14ac:dyDescent="0.25">
      <c r="A7" s="145"/>
      <c r="B7" s="145"/>
      <c r="C7" s="168"/>
      <c r="D7" s="169"/>
      <c r="E7" s="169"/>
      <c r="F7" s="169"/>
      <c r="G7" s="169"/>
      <c r="H7" s="169"/>
      <c r="I7" s="170"/>
      <c r="J7" s="86"/>
    </row>
    <row r="8" spans="1:10" ht="18" x14ac:dyDescent="0.25">
      <c r="A8" s="162"/>
      <c r="B8" s="163"/>
      <c r="C8" s="163"/>
      <c r="D8" s="163"/>
      <c r="E8" s="163"/>
      <c r="F8" s="163"/>
      <c r="G8" s="163"/>
      <c r="H8" s="163"/>
      <c r="I8" s="164"/>
      <c r="J8" s="86"/>
    </row>
    <row r="9" spans="1:10" ht="15.75" x14ac:dyDescent="0.25">
      <c r="A9" s="146" t="s">
        <v>12</v>
      </c>
      <c r="B9" s="146"/>
      <c r="C9" s="73" t="s">
        <v>36</v>
      </c>
      <c r="D9" s="73" t="s">
        <v>13</v>
      </c>
      <c r="E9" s="73" t="s">
        <v>14</v>
      </c>
      <c r="F9" s="73" t="s">
        <v>15</v>
      </c>
      <c r="G9" s="73" t="s">
        <v>16</v>
      </c>
      <c r="H9" s="73" t="s">
        <v>17</v>
      </c>
      <c r="I9" s="73" t="s">
        <v>20</v>
      </c>
      <c r="J9" s="67"/>
    </row>
    <row r="10" spans="1:10" ht="15.75" customHeight="1" x14ac:dyDescent="0.25">
      <c r="A10" s="147" t="s">
        <v>90</v>
      </c>
      <c r="B10" s="148"/>
      <c r="C10" s="148"/>
      <c r="D10" s="148"/>
      <c r="E10" s="148"/>
      <c r="F10" s="148"/>
      <c r="G10" s="148"/>
      <c r="H10" s="148"/>
      <c r="I10" s="149"/>
      <c r="J10" s="67"/>
    </row>
    <row r="11" spans="1:10" s="24" customFormat="1" ht="28.5" x14ac:dyDescent="0.25">
      <c r="A11" s="33">
        <v>1</v>
      </c>
      <c r="B11" s="51" t="s">
        <v>39</v>
      </c>
      <c r="C11" s="85">
        <v>5</v>
      </c>
      <c r="D11" s="85">
        <v>8</v>
      </c>
      <c r="E11" s="85">
        <v>5</v>
      </c>
      <c r="F11" s="85">
        <v>1</v>
      </c>
      <c r="G11" s="85">
        <v>0</v>
      </c>
      <c r="H11" s="85">
        <v>1</v>
      </c>
      <c r="I11" s="88">
        <f>SUM(C11:H11)</f>
        <v>20</v>
      </c>
      <c r="J11" s="68"/>
    </row>
    <row r="12" spans="1:10" ht="33.75" customHeight="1" x14ac:dyDescent="0.25">
      <c r="A12" s="33">
        <v>2</v>
      </c>
      <c r="B12" s="51" t="s">
        <v>40</v>
      </c>
      <c r="C12" s="85">
        <v>6</v>
      </c>
      <c r="D12" s="85">
        <v>7</v>
      </c>
      <c r="E12" s="85">
        <v>5</v>
      </c>
      <c r="F12" s="85">
        <v>0</v>
      </c>
      <c r="G12" s="85">
        <v>0</v>
      </c>
      <c r="H12" s="85">
        <v>1</v>
      </c>
      <c r="I12" s="89">
        <f>SUM(C12:H12)</f>
        <v>19</v>
      </c>
      <c r="J12" s="26"/>
    </row>
    <row r="13" spans="1:10" x14ac:dyDescent="0.25">
      <c r="A13" s="147" t="s">
        <v>89</v>
      </c>
      <c r="B13" s="148"/>
      <c r="C13" s="148"/>
      <c r="D13" s="148"/>
      <c r="E13" s="148"/>
      <c r="F13" s="148"/>
      <c r="G13" s="148"/>
      <c r="H13" s="148"/>
      <c r="I13" s="149"/>
      <c r="J13" s="26"/>
    </row>
    <row r="14" spans="1:10" ht="28.5" x14ac:dyDescent="0.25">
      <c r="A14" s="33">
        <v>3</v>
      </c>
      <c r="B14" s="51" t="s">
        <v>41</v>
      </c>
      <c r="C14" s="85">
        <v>3</v>
      </c>
      <c r="D14" s="85">
        <v>5</v>
      </c>
      <c r="E14" s="85">
        <v>6</v>
      </c>
      <c r="F14" s="85">
        <v>4</v>
      </c>
      <c r="G14" s="85">
        <v>0</v>
      </c>
      <c r="H14" s="85">
        <v>2</v>
      </c>
      <c r="I14" s="89">
        <f>SUM(C14:H14)</f>
        <v>20</v>
      </c>
      <c r="J14" s="26"/>
    </row>
    <row r="15" spans="1:10" ht="28.5" x14ac:dyDescent="0.25">
      <c r="A15" s="33">
        <v>4</v>
      </c>
      <c r="B15" s="51" t="s">
        <v>42</v>
      </c>
      <c r="C15" s="85">
        <v>2</v>
      </c>
      <c r="D15" s="85">
        <v>3</v>
      </c>
      <c r="E15" s="85">
        <v>6</v>
      </c>
      <c r="F15" s="85">
        <v>6</v>
      </c>
      <c r="G15" s="85">
        <v>0</v>
      </c>
      <c r="H15" s="85">
        <v>1</v>
      </c>
      <c r="I15" s="89">
        <f>SUM(C15:H15)</f>
        <v>18</v>
      </c>
      <c r="J15" s="26"/>
    </row>
    <row r="16" spans="1:10" ht="28.5" x14ac:dyDescent="0.25">
      <c r="A16" s="33">
        <v>5</v>
      </c>
      <c r="B16" s="51" t="s">
        <v>43</v>
      </c>
      <c r="C16" s="85">
        <v>3</v>
      </c>
      <c r="D16" s="85">
        <v>1</v>
      </c>
      <c r="E16" s="85">
        <v>8</v>
      </c>
      <c r="F16" s="85">
        <v>3</v>
      </c>
      <c r="G16" s="85">
        <v>1</v>
      </c>
      <c r="H16" s="85">
        <v>1</v>
      </c>
      <c r="I16" s="89">
        <f>SUM(C16:H16)</f>
        <v>17</v>
      </c>
      <c r="J16" s="26"/>
    </row>
    <row r="17" spans="1:10" s="24" customFormat="1" x14ac:dyDescent="0.25">
      <c r="A17" s="147" t="s">
        <v>87</v>
      </c>
      <c r="B17" s="148"/>
      <c r="C17" s="148"/>
      <c r="D17" s="148"/>
      <c r="E17" s="148"/>
      <c r="F17" s="148"/>
      <c r="G17" s="148"/>
      <c r="H17" s="148"/>
      <c r="I17" s="149"/>
      <c r="J17" s="26"/>
    </row>
    <row r="18" spans="1:10" ht="28.5" x14ac:dyDescent="0.25">
      <c r="A18" s="33">
        <v>6</v>
      </c>
      <c r="B18" s="51" t="s">
        <v>44</v>
      </c>
      <c r="C18" s="85">
        <v>1</v>
      </c>
      <c r="D18" s="85">
        <v>2</v>
      </c>
      <c r="E18" s="85">
        <v>9</v>
      </c>
      <c r="F18" s="85">
        <v>4</v>
      </c>
      <c r="G18" s="85">
        <v>3</v>
      </c>
      <c r="H18" s="85">
        <v>0</v>
      </c>
      <c r="I18" s="89">
        <f>SUM(C18:H18)</f>
        <v>19</v>
      </c>
      <c r="J18" s="26"/>
    </row>
    <row r="19" spans="1:10" ht="28.5" x14ac:dyDescent="0.25">
      <c r="A19" s="33">
        <v>7</v>
      </c>
      <c r="B19" s="51" t="s">
        <v>45</v>
      </c>
      <c r="C19" s="85">
        <v>5</v>
      </c>
      <c r="D19" s="85">
        <v>5</v>
      </c>
      <c r="E19" s="85">
        <v>4</v>
      </c>
      <c r="F19" s="85">
        <v>2</v>
      </c>
      <c r="G19" s="85">
        <v>0</v>
      </c>
      <c r="H19" s="85">
        <v>0</v>
      </c>
      <c r="I19" s="89">
        <f>SUM(C19:H19)</f>
        <v>16</v>
      </c>
      <c r="J19" s="26"/>
    </row>
    <row r="20" spans="1:10" ht="42.75" x14ac:dyDescent="0.25">
      <c r="A20" s="33">
        <v>8</v>
      </c>
      <c r="B20" s="51" t="s">
        <v>46</v>
      </c>
      <c r="C20" s="85">
        <v>7</v>
      </c>
      <c r="D20" s="85">
        <v>6</v>
      </c>
      <c r="E20" s="85">
        <v>3</v>
      </c>
      <c r="F20" s="85">
        <v>2</v>
      </c>
      <c r="G20" s="85">
        <v>0</v>
      </c>
      <c r="H20" s="85">
        <v>1</v>
      </c>
      <c r="I20" s="89">
        <f>SUM(C20:H20)</f>
        <v>19</v>
      </c>
      <c r="J20" s="26"/>
    </row>
    <row r="21" spans="1:10" s="24" customFormat="1" x14ac:dyDescent="0.25">
      <c r="A21" s="147" t="s">
        <v>88</v>
      </c>
      <c r="B21" s="148"/>
      <c r="C21" s="148"/>
      <c r="D21" s="148"/>
      <c r="E21" s="148"/>
      <c r="F21" s="148"/>
      <c r="G21" s="148"/>
      <c r="H21" s="148"/>
      <c r="I21" s="149"/>
      <c r="J21" s="26"/>
    </row>
    <row r="22" spans="1:10" ht="28.5" x14ac:dyDescent="0.25">
      <c r="A22" s="33">
        <v>9</v>
      </c>
      <c r="B22" s="51" t="s">
        <v>48</v>
      </c>
      <c r="C22" s="85">
        <v>5</v>
      </c>
      <c r="D22" s="85">
        <v>11</v>
      </c>
      <c r="E22" s="85">
        <v>2</v>
      </c>
      <c r="F22" s="85">
        <v>1</v>
      </c>
      <c r="G22" s="85">
        <v>0</v>
      </c>
      <c r="H22" s="85">
        <v>1</v>
      </c>
      <c r="I22" s="89">
        <f>SUM(C22:H22)</f>
        <v>20</v>
      </c>
      <c r="J22" s="26"/>
    </row>
    <row r="23" spans="1:10" ht="28.5" x14ac:dyDescent="0.25">
      <c r="A23" s="33">
        <v>10</v>
      </c>
      <c r="B23" s="51" t="s">
        <v>49</v>
      </c>
      <c r="C23" s="85">
        <v>5</v>
      </c>
      <c r="D23" s="85">
        <v>4</v>
      </c>
      <c r="E23" s="85">
        <v>8</v>
      </c>
      <c r="F23" s="85">
        <v>1</v>
      </c>
      <c r="G23" s="85">
        <v>0</v>
      </c>
      <c r="H23" s="85">
        <v>1</v>
      </c>
      <c r="I23" s="89">
        <f>SUM(C23:H23)</f>
        <v>19</v>
      </c>
      <c r="J23" s="26"/>
    </row>
    <row r="24" spans="1:10" ht="31.5" customHeight="1" x14ac:dyDescent="0.25">
      <c r="A24" s="150" t="s">
        <v>18</v>
      </c>
      <c r="B24" s="151"/>
      <c r="C24" s="151"/>
      <c r="D24" s="151"/>
      <c r="E24" s="151"/>
      <c r="F24" s="151"/>
      <c r="G24" s="151"/>
      <c r="H24" s="151"/>
      <c r="I24" s="152"/>
      <c r="J24" s="69"/>
    </row>
    <row r="25" spans="1:10" x14ac:dyDescent="0.25">
      <c r="A25" s="134"/>
      <c r="B25" s="135"/>
      <c r="C25" s="135"/>
      <c r="D25" s="135"/>
      <c r="E25" s="135"/>
      <c r="F25" s="135"/>
      <c r="G25" s="135"/>
      <c r="H25" s="135"/>
      <c r="I25" s="136"/>
      <c r="J25" s="65"/>
    </row>
    <row r="26" spans="1:10" x14ac:dyDescent="0.25">
      <c r="A26" s="137"/>
      <c r="B26" s="138"/>
      <c r="C26" s="138"/>
      <c r="D26" s="138"/>
      <c r="E26" s="138"/>
      <c r="F26" s="138"/>
      <c r="G26" s="138"/>
      <c r="H26" s="138"/>
      <c r="I26" s="139"/>
      <c r="J26" s="65"/>
    </row>
    <row r="27" spans="1:10" x14ac:dyDescent="0.25">
      <c r="A27" s="137"/>
      <c r="B27" s="138"/>
      <c r="C27" s="138"/>
      <c r="D27" s="138"/>
      <c r="E27" s="138"/>
      <c r="F27" s="138"/>
      <c r="G27" s="138"/>
      <c r="H27" s="138"/>
      <c r="I27" s="139"/>
      <c r="J27" s="65"/>
    </row>
    <row r="28" spans="1:10" x14ac:dyDescent="0.25">
      <c r="A28" s="140"/>
      <c r="B28" s="141"/>
      <c r="C28" s="141"/>
      <c r="D28" s="141"/>
      <c r="E28" s="141"/>
      <c r="F28" s="141"/>
      <c r="G28" s="141"/>
      <c r="H28" s="141"/>
      <c r="I28" s="142"/>
      <c r="J28" s="65"/>
    </row>
    <row r="29" spans="1:10" ht="23.25" customHeight="1" x14ac:dyDescent="0.25">
      <c r="A29" s="153" t="s">
        <v>19</v>
      </c>
      <c r="B29" s="154"/>
      <c r="C29" s="154"/>
      <c r="D29" s="154"/>
      <c r="E29" s="154"/>
      <c r="F29" s="154"/>
      <c r="G29" s="154"/>
      <c r="H29" s="154"/>
      <c r="I29" s="155"/>
      <c r="J29" s="70"/>
    </row>
    <row r="30" spans="1:10" x14ac:dyDescent="0.25">
      <c r="A30" s="134"/>
      <c r="B30" s="135"/>
      <c r="C30" s="135"/>
      <c r="D30" s="135"/>
      <c r="E30" s="135"/>
      <c r="F30" s="135"/>
      <c r="G30" s="135"/>
      <c r="H30" s="135"/>
      <c r="I30" s="136"/>
      <c r="J30" s="65"/>
    </row>
    <row r="31" spans="1:10" x14ac:dyDescent="0.25">
      <c r="A31" s="137"/>
      <c r="B31" s="138"/>
      <c r="C31" s="138"/>
      <c r="D31" s="138"/>
      <c r="E31" s="138"/>
      <c r="F31" s="138"/>
      <c r="G31" s="138"/>
      <c r="H31" s="138"/>
      <c r="I31" s="139"/>
      <c r="J31" s="65"/>
    </row>
    <row r="32" spans="1:10" x14ac:dyDescent="0.25">
      <c r="A32" s="137"/>
      <c r="B32" s="138"/>
      <c r="C32" s="138"/>
      <c r="D32" s="138"/>
      <c r="E32" s="138"/>
      <c r="F32" s="138"/>
      <c r="G32" s="138"/>
      <c r="H32" s="138"/>
      <c r="I32" s="139"/>
      <c r="J32" s="65"/>
    </row>
    <row r="33" spans="1:10" x14ac:dyDescent="0.25">
      <c r="A33" s="140"/>
      <c r="B33" s="141"/>
      <c r="C33" s="141"/>
      <c r="D33" s="141"/>
      <c r="E33" s="141"/>
      <c r="F33" s="141"/>
      <c r="G33" s="141"/>
      <c r="H33" s="141"/>
      <c r="I33" s="142"/>
      <c r="J33" s="65"/>
    </row>
    <row r="35" spans="1:10" x14ac:dyDescent="0.25">
      <c r="A35" s="2"/>
    </row>
  </sheetData>
  <sheetProtection password="C266" sheet="1" objects="1" scenarios="1"/>
  <mergeCells count="14">
    <mergeCell ref="A25:I28"/>
    <mergeCell ref="A29:I29"/>
    <mergeCell ref="A30:I33"/>
    <mergeCell ref="A24:I24"/>
    <mergeCell ref="A17:I17"/>
    <mergeCell ref="A21:I21"/>
    <mergeCell ref="A10:I10"/>
    <mergeCell ref="A13:I13"/>
    <mergeCell ref="A1:H1"/>
    <mergeCell ref="A6:B7"/>
    <mergeCell ref="A9:B9"/>
    <mergeCell ref="A5:I5"/>
    <mergeCell ref="A8:I8"/>
    <mergeCell ref="C6:I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7" workbookViewId="0">
      <selection activeCell="A22" sqref="A22:I22"/>
    </sheetView>
  </sheetViews>
  <sheetFormatPr baseColWidth="10" defaultColWidth="11.42578125" defaultRowHeight="15" x14ac:dyDescent="0.25"/>
  <cols>
    <col min="1" max="1" width="4.28515625" style="1" customWidth="1"/>
    <col min="2" max="2" width="39" style="7" customWidth="1"/>
    <col min="3" max="3" width="16" style="7" customWidth="1"/>
    <col min="4" max="16384" width="11.42578125" style="1"/>
  </cols>
  <sheetData>
    <row r="1" spans="1:17" x14ac:dyDescent="0.25">
      <c r="A1" s="143"/>
      <c r="B1" s="143"/>
      <c r="C1" s="143"/>
      <c r="D1" s="143"/>
      <c r="E1" s="143"/>
      <c r="F1" s="143"/>
      <c r="G1" s="143"/>
      <c r="H1" s="143"/>
    </row>
    <row r="2" spans="1:17" x14ac:dyDescent="0.25">
      <c r="B2" s="5"/>
      <c r="C2" s="5"/>
      <c r="D2" s="2"/>
      <c r="E2" s="2"/>
      <c r="F2" s="2"/>
      <c r="G2" s="2"/>
    </row>
    <row r="3" spans="1:17" x14ac:dyDescent="0.25">
      <c r="B3" s="5"/>
      <c r="C3" s="5"/>
      <c r="D3" s="2"/>
      <c r="E3" s="2"/>
      <c r="F3" s="2"/>
      <c r="G3" s="2"/>
    </row>
    <row r="4" spans="1:17" ht="18" x14ac:dyDescent="0.25">
      <c r="A4" s="83" t="s">
        <v>77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16.5" thickBot="1" x14ac:dyDescent="0.3">
      <c r="A5" s="180" t="s">
        <v>37</v>
      </c>
      <c r="B5" s="180"/>
      <c r="C5" s="180"/>
      <c r="D5" s="180"/>
      <c r="E5" s="180"/>
      <c r="F5" s="180"/>
      <c r="G5" s="180"/>
      <c r="H5" s="180"/>
      <c r="I5" s="180"/>
      <c r="J5" s="84"/>
      <c r="K5" s="84"/>
      <c r="L5" s="84"/>
      <c r="M5" s="84"/>
      <c r="N5" s="84"/>
      <c r="O5" s="84"/>
      <c r="P5" s="84"/>
      <c r="Q5" s="84"/>
    </row>
    <row r="6" spans="1:17" ht="18" customHeight="1" x14ac:dyDescent="0.25">
      <c r="A6" s="171" t="s">
        <v>2</v>
      </c>
      <c r="B6" s="172"/>
      <c r="C6" s="176" t="s">
        <v>7</v>
      </c>
      <c r="D6" s="176"/>
      <c r="E6" s="176"/>
      <c r="F6" s="176"/>
      <c r="G6" s="176"/>
      <c r="H6" s="176"/>
      <c r="I6" s="177"/>
    </row>
    <row r="7" spans="1:17" ht="15.75" customHeight="1" thickBot="1" x14ac:dyDescent="0.3">
      <c r="A7" s="173"/>
      <c r="B7" s="174"/>
      <c r="C7" s="178"/>
      <c r="D7" s="178"/>
      <c r="E7" s="178"/>
      <c r="F7" s="178"/>
      <c r="G7" s="178"/>
      <c r="H7" s="178"/>
      <c r="I7" s="179"/>
    </row>
    <row r="8" spans="1:17" x14ac:dyDescent="0.25">
      <c r="A8" s="181"/>
      <c r="B8" s="182"/>
      <c r="C8" s="182"/>
      <c r="D8" s="182"/>
      <c r="E8" s="182"/>
      <c r="F8" s="182"/>
      <c r="G8" s="182"/>
      <c r="H8" s="182"/>
      <c r="I8" s="183"/>
    </row>
    <row r="9" spans="1:17" ht="15.75" x14ac:dyDescent="0.25">
      <c r="A9" s="175" t="s">
        <v>12</v>
      </c>
      <c r="B9" s="175"/>
      <c r="C9" s="95" t="s">
        <v>36</v>
      </c>
      <c r="D9" s="96" t="s">
        <v>13</v>
      </c>
      <c r="E9" s="96" t="s">
        <v>14</v>
      </c>
      <c r="F9" s="96" t="s">
        <v>15</v>
      </c>
      <c r="G9" s="96" t="s">
        <v>16</v>
      </c>
      <c r="H9" s="96" t="s">
        <v>17</v>
      </c>
      <c r="I9" s="96" t="s">
        <v>20</v>
      </c>
    </row>
    <row r="10" spans="1:17" ht="15.75" hidden="1" x14ac:dyDescent="0.25">
      <c r="A10" s="184" t="s">
        <v>38</v>
      </c>
      <c r="B10" s="184"/>
      <c r="C10" s="56"/>
      <c r="D10" s="32"/>
      <c r="E10" s="32"/>
      <c r="F10" s="32"/>
      <c r="G10" s="32"/>
      <c r="H10" s="32"/>
      <c r="I10" s="32"/>
    </row>
    <row r="11" spans="1:17" x14ac:dyDescent="0.25">
      <c r="A11" s="147" t="s">
        <v>90</v>
      </c>
      <c r="B11" s="148"/>
      <c r="C11" s="148"/>
      <c r="D11" s="148"/>
      <c r="E11" s="148"/>
      <c r="F11" s="148"/>
      <c r="G11" s="148"/>
      <c r="H11" s="148"/>
      <c r="I11" s="149"/>
    </row>
    <row r="12" spans="1:17" s="24" customFormat="1" ht="26.25" customHeight="1" x14ac:dyDescent="0.25">
      <c r="A12" s="33">
        <v>1</v>
      </c>
      <c r="B12" s="43" t="s">
        <v>39</v>
      </c>
      <c r="C12" s="85">
        <v>2</v>
      </c>
      <c r="D12" s="85">
        <v>0</v>
      </c>
      <c r="E12" s="85">
        <v>4</v>
      </c>
      <c r="F12" s="85">
        <v>0</v>
      </c>
      <c r="G12" s="85">
        <v>0</v>
      </c>
      <c r="H12" s="85">
        <v>1</v>
      </c>
      <c r="I12" s="92">
        <f>SUM(C12:H12)</f>
        <v>7</v>
      </c>
    </row>
    <row r="13" spans="1:17" ht="28.5" x14ac:dyDescent="0.25">
      <c r="A13" s="33">
        <v>2</v>
      </c>
      <c r="B13" s="15" t="s">
        <v>40</v>
      </c>
      <c r="C13" s="85">
        <v>4</v>
      </c>
      <c r="D13" s="85">
        <v>2</v>
      </c>
      <c r="E13" s="85">
        <v>2</v>
      </c>
      <c r="F13" s="85">
        <v>0</v>
      </c>
      <c r="G13" s="85">
        <v>0</v>
      </c>
      <c r="H13" s="85">
        <v>0</v>
      </c>
      <c r="I13" s="92">
        <f>SUM(C13:H13)</f>
        <v>8</v>
      </c>
    </row>
    <row r="14" spans="1:17" x14ac:dyDescent="0.25">
      <c r="A14" s="147" t="s">
        <v>89</v>
      </c>
      <c r="B14" s="148"/>
      <c r="C14" s="148"/>
      <c r="D14" s="148"/>
      <c r="E14" s="148"/>
      <c r="F14" s="148"/>
      <c r="G14" s="148"/>
      <c r="H14" s="148"/>
      <c r="I14" s="149"/>
    </row>
    <row r="15" spans="1:17" ht="28.5" x14ac:dyDescent="0.25">
      <c r="A15" s="33">
        <v>3</v>
      </c>
      <c r="B15" s="15" t="s">
        <v>41</v>
      </c>
      <c r="C15" s="85">
        <v>1</v>
      </c>
      <c r="D15" s="85">
        <v>1</v>
      </c>
      <c r="E15" s="85">
        <v>4</v>
      </c>
      <c r="F15" s="85">
        <v>1</v>
      </c>
      <c r="G15" s="85">
        <v>0</v>
      </c>
      <c r="H15" s="85">
        <v>1</v>
      </c>
      <c r="I15" s="92">
        <f t="shared" ref="I15:I17" si="0">SUM(C15:H15)</f>
        <v>8</v>
      </c>
    </row>
    <row r="16" spans="1:17" ht="28.5" x14ac:dyDescent="0.25">
      <c r="A16" s="33">
        <v>4</v>
      </c>
      <c r="B16" s="15" t="s">
        <v>42</v>
      </c>
      <c r="C16" s="85">
        <v>0</v>
      </c>
      <c r="D16" s="85">
        <v>1</v>
      </c>
      <c r="E16" s="85">
        <v>4</v>
      </c>
      <c r="F16" s="85">
        <v>2</v>
      </c>
      <c r="G16" s="85">
        <v>0</v>
      </c>
      <c r="H16" s="85">
        <v>1</v>
      </c>
      <c r="I16" s="92">
        <f t="shared" si="0"/>
        <v>8</v>
      </c>
    </row>
    <row r="17" spans="1:10" ht="28.5" x14ac:dyDescent="0.25">
      <c r="A17" s="33">
        <v>5</v>
      </c>
      <c r="B17" s="15" t="s">
        <v>43</v>
      </c>
      <c r="C17" s="85">
        <v>1</v>
      </c>
      <c r="D17" s="85">
        <v>2</v>
      </c>
      <c r="E17" s="85">
        <v>3</v>
      </c>
      <c r="F17" s="85">
        <v>1</v>
      </c>
      <c r="G17" s="85">
        <v>0</v>
      </c>
      <c r="H17" s="85">
        <v>1</v>
      </c>
      <c r="I17" s="92">
        <f t="shared" si="0"/>
        <v>8</v>
      </c>
    </row>
    <row r="18" spans="1:10" s="24" customFormat="1" x14ac:dyDescent="0.25">
      <c r="A18" s="147" t="s">
        <v>87</v>
      </c>
      <c r="B18" s="148"/>
      <c r="C18" s="148"/>
      <c r="D18" s="148"/>
      <c r="E18" s="148"/>
      <c r="F18" s="148"/>
      <c r="G18" s="148"/>
      <c r="H18" s="148"/>
      <c r="I18" s="149"/>
      <c r="J18" s="1"/>
    </row>
    <row r="19" spans="1:10" ht="28.5" x14ac:dyDescent="0.25">
      <c r="A19" s="33">
        <v>6</v>
      </c>
      <c r="B19" s="15" t="s">
        <v>44</v>
      </c>
      <c r="C19" s="85">
        <v>0</v>
      </c>
      <c r="D19" s="85">
        <v>0</v>
      </c>
      <c r="E19" s="85">
        <v>3</v>
      </c>
      <c r="F19" s="85">
        <v>4</v>
      </c>
      <c r="G19" s="85">
        <v>1</v>
      </c>
      <c r="H19" s="85">
        <v>0</v>
      </c>
      <c r="I19" s="92">
        <f>SUM(C19:H19)</f>
        <v>8</v>
      </c>
    </row>
    <row r="20" spans="1:10" ht="28.5" x14ac:dyDescent="0.25">
      <c r="A20" s="33">
        <v>7</v>
      </c>
      <c r="B20" s="15" t="s">
        <v>45</v>
      </c>
      <c r="C20" s="85">
        <v>0</v>
      </c>
      <c r="D20" s="85">
        <v>3</v>
      </c>
      <c r="E20" s="85">
        <v>2</v>
      </c>
      <c r="F20" s="85">
        <v>2</v>
      </c>
      <c r="G20" s="85">
        <v>1</v>
      </c>
      <c r="H20" s="85">
        <v>0</v>
      </c>
      <c r="I20" s="92">
        <f t="shared" ref="I20:I21" si="1">SUM(C20:H20)</f>
        <v>8</v>
      </c>
    </row>
    <row r="21" spans="1:10" ht="42.75" x14ac:dyDescent="0.25">
      <c r="A21" s="33">
        <v>8</v>
      </c>
      <c r="B21" s="15" t="s">
        <v>46</v>
      </c>
      <c r="C21" s="85">
        <v>1</v>
      </c>
      <c r="D21" s="85">
        <v>1</v>
      </c>
      <c r="E21" s="85">
        <v>2</v>
      </c>
      <c r="F21" s="85">
        <v>1</v>
      </c>
      <c r="G21" s="85">
        <v>0</v>
      </c>
      <c r="H21" s="85">
        <v>0</v>
      </c>
      <c r="I21" s="92">
        <f t="shared" si="1"/>
        <v>5</v>
      </c>
    </row>
    <row r="22" spans="1:10" s="24" customFormat="1" x14ac:dyDescent="0.25">
      <c r="A22" s="147" t="s">
        <v>88</v>
      </c>
      <c r="B22" s="148"/>
      <c r="C22" s="148"/>
      <c r="D22" s="148"/>
      <c r="E22" s="148"/>
      <c r="F22" s="148"/>
      <c r="G22" s="148"/>
      <c r="H22" s="148"/>
      <c r="I22" s="149"/>
      <c r="J22" s="1"/>
    </row>
    <row r="23" spans="1:10" ht="28.5" x14ac:dyDescent="0.25">
      <c r="A23" s="33">
        <v>9</v>
      </c>
      <c r="B23" s="15" t="s">
        <v>48</v>
      </c>
      <c r="C23" s="85">
        <v>1</v>
      </c>
      <c r="D23" s="85">
        <v>1</v>
      </c>
      <c r="E23" s="85">
        <v>4</v>
      </c>
      <c r="F23" s="85">
        <v>1</v>
      </c>
      <c r="G23" s="85">
        <v>1</v>
      </c>
      <c r="H23" s="85">
        <v>0</v>
      </c>
      <c r="I23" s="92">
        <f>SUM(C23:H23)</f>
        <v>8</v>
      </c>
    </row>
    <row r="24" spans="1:10" ht="28.5" x14ac:dyDescent="0.25">
      <c r="A24" s="33">
        <v>10</v>
      </c>
      <c r="B24" s="15" t="s">
        <v>49</v>
      </c>
      <c r="C24" s="85">
        <v>0</v>
      </c>
      <c r="D24" s="85">
        <v>4</v>
      </c>
      <c r="E24" s="85">
        <v>2</v>
      </c>
      <c r="F24" s="85">
        <v>1</v>
      </c>
      <c r="G24" s="85">
        <v>0</v>
      </c>
      <c r="H24" s="85">
        <v>1</v>
      </c>
      <c r="I24" s="92">
        <f>SUM(C24:H24)</f>
        <v>8</v>
      </c>
    </row>
    <row r="25" spans="1:10" ht="30.75" customHeight="1" x14ac:dyDescent="0.25">
      <c r="A25" s="185" t="s">
        <v>18</v>
      </c>
      <c r="B25" s="185"/>
      <c r="C25" s="185"/>
      <c r="D25" s="185"/>
      <c r="E25" s="185"/>
      <c r="F25" s="185"/>
      <c r="G25" s="185"/>
      <c r="H25" s="185"/>
      <c r="I25" s="185"/>
    </row>
    <row r="26" spans="1:10" x14ac:dyDescent="0.25">
      <c r="A26" s="134"/>
      <c r="B26" s="135"/>
      <c r="C26" s="135"/>
      <c r="D26" s="135"/>
      <c r="E26" s="135"/>
      <c r="F26" s="135"/>
      <c r="G26" s="135"/>
      <c r="H26" s="135"/>
      <c r="I26" s="136"/>
    </row>
    <row r="27" spans="1:10" x14ac:dyDescent="0.25">
      <c r="A27" s="137"/>
      <c r="B27" s="138"/>
      <c r="C27" s="138"/>
      <c r="D27" s="138"/>
      <c r="E27" s="138"/>
      <c r="F27" s="138"/>
      <c r="G27" s="138"/>
      <c r="H27" s="138"/>
      <c r="I27" s="139"/>
    </row>
    <row r="28" spans="1:10" x14ac:dyDescent="0.25">
      <c r="A28" s="137"/>
      <c r="B28" s="138"/>
      <c r="C28" s="138"/>
      <c r="D28" s="138"/>
      <c r="E28" s="138"/>
      <c r="F28" s="138"/>
      <c r="G28" s="138"/>
      <c r="H28" s="138"/>
      <c r="I28" s="139"/>
    </row>
    <row r="29" spans="1:10" x14ac:dyDescent="0.25">
      <c r="A29" s="140"/>
      <c r="B29" s="141"/>
      <c r="C29" s="141"/>
      <c r="D29" s="141"/>
      <c r="E29" s="141"/>
      <c r="F29" s="141"/>
      <c r="G29" s="141"/>
      <c r="H29" s="141"/>
      <c r="I29" s="142"/>
    </row>
    <row r="30" spans="1:10" x14ac:dyDescent="0.25">
      <c r="A30" s="153" t="s">
        <v>19</v>
      </c>
      <c r="B30" s="154"/>
      <c r="C30" s="154"/>
      <c r="D30" s="154"/>
      <c r="E30" s="154"/>
      <c r="F30" s="154"/>
      <c r="G30" s="154"/>
      <c r="H30" s="154"/>
      <c r="I30" s="155"/>
    </row>
    <row r="31" spans="1:10" x14ac:dyDescent="0.25">
      <c r="A31" s="134"/>
      <c r="B31" s="135"/>
      <c r="C31" s="135"/>
      <c r="D31" s="135"/>
      <c r="E31" s="135"/>
      <c r="F31" s="135"/>
      <c r="G31" s="135"/>
      <c r="H31" s="135"/>
      <c r="I31" s="136"/>
    </row>
    <row r="32" spans="1:10" x14ac:dyDescent="0.25">
      <c r="A32" s="137"/>
      <c r="B32" s="138"/>
      <c r="C32" s="138"/>
      <c r="D32" s="138"/>
      <c r="E32" s="138"/>
      <c r="F32" s="138"/>
      <c r="G32" s="138"/>
      <c r="H32" s="138"/>
      <c r="I32" s="139"/>
    </row>
    <row r="33" spans="1:9" x14ac:dyDescent="0.25">
      <c r="A33" s="137"/>
      <c r="B33" s="138"/>
      <c r="C33" s="138"/>
      <c r="D33" s="138"/>
      <c r="E33" s="138"/>
      <c r="F33" s="138"/>
      <c r="G33" s="138"/>
      <c r="H33" s="138"/>
      <c r="I33" s="139"/>
    </row>
    <row r="34" spans="1:9" x14ac:dyDescent="0.25">
      <c r="A34" s="140"/>
      <c r="B34" s="141"/>
      <c r="C34" s="141"/>
      <c r="D34" s="141"/>
      <c r="E34" s="141"/>
      <c r="F34" s="141"/>
      <c r="G34" s="141"/>
      <c r="H34" s="141"/>
      <c r="I34" s="142"/>
    </row>
    <row r="36" spans="1:9" x14ac:dyDescent="0.25">
      <c r="A36" s="2"/>
    </row>
  </sheetData>
  <sheetProtection password="C266" sheet="1" objects="1" scenarios="1"/>
  <mergeCells count="15">
    <mergeCell ref="A26:I29"/>
    <mergeCell ref="A30:I30"/>
    <mergeCell ref="A31:I34"/>
    <mergeCell ref="A10:B10"/>
    <mergeCell ref="A14:I14"/>
    <mergeCell ref="A18:I18"/>
    <mergeCell ref="A22:I22"/>
    <mergeCell ref="A25:I25"/>
    <mergeCell ref="A11:I11"/>
    <mergeCell ref="A1:H1"/>
    <mergeCell ref="A6:B7"/>
    <mergeCell ref="A9:B9"/>
    <mergeCell ref="C6:I7"/>
    <mergeCell ref="A5:I5"/>
    <mergeCell ref="A8:I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workbookViewId="0">
      <selection activeCell="A31" sqref="A31:I34"/>
    </sheetView>
  </sheetViews>
  <sheetFormatPr baseColWidth="10" defaultColWidth="11.42578125" defaultRowHeight="15" x14ac:dyDescent="0.25"/>
  <cols>
    <col min="1" max="1" width="4.28515625" style="1" customWidth="1"/>
    <col min="2" max="2" width="39" style="7" customWidth="1"/>
    <col min="3" max="3" width="13.5703125" style="7" customWidth="1"/>
    <col min="4" max="16384" width="11.42578125" style="1"/>
  </cols>
  <sheetData>
    <row r="1" spans="1:9" x14ac:dyDescent="0.25">
      <c r="A1" s="143"/>
      <c r="B1" s="143"/>
      <c r="C1" s="143"/>
      <c r="D1" s="143"/>
      <c r="E1" s="143"/>
      <c r="F1" s="143"/>
      <c r="G1" s="143"/>
      <c r="H1" s="143"/>
    </row>
    <row r="2" spans="1:9" x14ac:dyDescent="0.25">
      <c r="B2" s="5"/>
      <c r="C2" s="5"/>
      <c r="D2" s="2"/>
      <c r="E2" s="2"/>
      <c r="F2" s="2"/>
      <c r="G2" s="2"/>
    </row>
    <row r="3" spans="1:9" x14ac:dyDescent="0.25">
      <c r="B3" s="5"/>
      <c r="C3" s="5"/>
      <c r="D3" s="2"/>
      <c r="E3" s="2"/>
      <c r="F3" s="2"/>
      <c r="G3" s="2"/>
    </row>
    <row r="4" spans="1:9" ht="15.75" x14ac:dyDescent="0.25">
      <c r="A4" s="144"/>
      <c r="B4" s="144"/>
      <c r="C4" s="144"/>
      <c r="D4" s="144"/>
      <c r="E4" s="144"/>
      <c r="F4" s="144"/>
      <c r="G4" s="144"/>
      <c r="H4" s="144"/>
    </row>
    <row r="5" spans="1:9" ht="18" x14ac:dyDescent="0.25">
      <c r="A5" s="83" t="s">
        <v>77</v>
      </c>
      <c r="B5" s="83"/>
      <c r="C5" s="83"/>
      <c r="D5" s="83"/>
      <c r="E5" s="83"/>
      <c r="F5" s="83"/>
      <c r="G5" s="83"/>
      <c r="H5" s="83"/>
      <c r="I5" s="83"/>
    </row>
    <row r="6" spans="1:9" ht="15.75" customHeight="1" x14ac:dyDescent="0.25">
      <c r="A6" s="187" t="s">
        <v>37</v>
      </c>
      <c r="B6" s="187"/>
      <c r="C6" s="187"/>
      <c r="D6" s="187"/>
      <c r="E6" s="187"/>
      <c r="F6" s="187"/>
      <c r="G6" s="187"/>
      <c r="H6" s="187"/>
      <c r="I6" s="187"/>
    </row>
    <row r="7" spans="1:9" ht="18" customHeight="1" x14ac:dyDescent="0.25">
      <c r="A7" s="145" t="s">
        <v>2</v>
      </c>
      <c r="B7" s="145"/>
      <c r="C7" s="186" t="s">
        <v>8</v>
      </c>
      <c r="D7" s="186"/>
      <c r="E7" s="186"/>
      <c r="F7" s="186"/>
      <c r="G7" s="186"/>
      <c r="H7" s="186"/>
      <c r="I7" s="186"/>
    </row>
    <row r="8" spans="1:9" ht="15.75" customHeight="1" x14ac:dyDescent="0.25">
      <c r="A8" s="145"/>
      <c r="B8" s="145"/>
      <c r="C8" s="186"/>
      <c r="D8" s="186"/>
      <c r="E8" s="186"/>
      <c r="F8" s="186"/>
      <c r="G8" s="186"/>
      <c r="H8" s="186"/>
      <c r="I8" s="186"/>
    </row>
    <row r="9" spans="1:9" ht="13.5" customHeight="1" x14ac:dyDescent="0.25">
      <c r="A9" s="44"/>
      <c r="B9" s="132"/>
      <c r="C9" s="132"/>
      <c r="D9" s="132"/>
      <c r="E9" s="132"/>
      <c r="F9" s="132"/>
      <c r="G9" s="132"/>
      <c r="H9" s="132"/>
      <c r="I9" s="188"/>
    </row>
    <row r="10" spans="1:9" ht="15.75" x14ac:dyDescent="0.25">
      <c r="A10" s="146" t="s">
        <v>12</v>
      </c>
      <c r="B10" s="146"/>
      <c r="C10" s="73" t="s">
        <v>36</v>
      </c>
      <c r="D10" s="73" t="s">
        <v>13</v>
      </c>
      <c r="E10" s="73" t="s">
        <v>14</v>
      </c>
      <c r="F10" s="73" t="s">
        <v>15</v>
      </c>
      <c r="G10" s="73" t="s">
        <v>16</v>
      </c>
      <c r="H10" s="73" t="s">
        <v>17</v>
      </c>
      <c r="I10" s="73" t="s">
        <v>21</v>
      </c>
    </row>
    <row r="11" spans="1:9" x14ac:dyDescent="0.25">
      <c r="A11" s="147" t="s">
        <v>90</v>
      </c>
      <c r="B11" s="148"/>
      <c r="C11" s="148"/>
      <c r="D11" s="148"/>
      <c r="E11" s="148"/>
      <c r="F11" s="148"/>
      <c r="G11" s="148"/>
      <c r="H11" s="148"/>
      <c r="I11" s="149"/>
    </row>
    <row r="12" spans="1:9" s="24" customFormat="1" ht="33.75" customHeight="1" x14ac:dyDescent="0.25">
      <c r="A12" s="33">
        <v>1</v>
      </c>
      <c r="B12" s="43" t="s">
        <v>50</v>
      </c>
      <c r="C12" s="85">
        <v>3</v>
      </c>
      <c r="D12" s="85">
        <v>4</v>
      </c>
      <c r="E12" s="85">
        <v>0</v>
      </c>
      <c r="F12" s="85">
        <v>1</v>
      </c>
      <c r="G12" s="85">
        <v>0</v>
      </c>
      <c r="H12" s="85">
        <v>0</v>
      </c>
      <c r="I12" s="92">
        <f>SUM(C12:H12)</f>
        <v>8</v>
      </c>
    </row>
    <row r="13" spans="1:9" ht="28.5" x14ac:dyDescent="0.25">
      <c r="A13" s="33">
        <v>2</v>
      </c>
      <c r="B13" s="15" t="s">
        <v>40</v>
      </c>
      <c r="C13" s="85">
        <v>3</v>
      </c>
      <c r="D13" s="85">
        <v>4</v>
      </c>
      <c r="E13" s="85">
        <v>0</v>
      </c>
      <c r="F13" s="85">
        <v>1</v>
      </c>
      <c r="G13" s="85">
        <v>0</v>
      </c>
      <c r="H13" s="85">
        <v>0</v>
      </c>
      <c r="I13" s="92">
        <f>SUM(C13:H13)</f>
        <v>8</v>
      </c>
    </row>
    <row r="14" spans="1:9" x14ac:dyDescent="0.25">
      <c r="A14" s="147" t="s">
        <v>89</v>
      </c>
      <c r="B14" s="148"/>
      <c r="C14" s="148"/>
      <c r="D14" s="148"/>
      <c r="E14" s="148"/>
      <c r="F14" s="148"/>
      <c r="G14" s="148"/>
      <c r="H14" s="148"/>
      <c r="I14" s="149"/>
    </row>
    <row r="15" spans="1:9" ht="28.5" x14ac:dyDescent="0.25">
      <c r="A15" s="33">
        <v>3</v>
      </c>
      <c r="B15" s="15" t="s">
        <v>41</v>
      </c>
      <c r="C15" s="10">
        <v>1</v>
      </c>
      <c r="D15" s="10">
        <v>2</v>
      </c>
      <c r="E15" s="10">
        <v>4</v>
      </c>
      <c r="F15" s="10">
        <v>1</v>
      </c>
      <c r="G15" s="10">
        <v>0</v>
      </c>
      <c r="H15" s="10">
        <v>0</v>
      </c>
      <c r="I15" s="92">
        <f t="shared" ref="I15:I17" si="0">SUM(C15:H15)</f>
        <v>8</v>
      </c>
    </row>
    <row r="16" spans="1:9" ht="28.5" x14ac:dyDescent="0.25">
      <c r="A16" s="33">
        <v>4</v>
      </c>
      <c r="B16" s="15" t="s">
        <v>42</v>
      </c>
      <c r="C16" s="10">
        <v>1</v>
      </c>
      <c r="D16" s="10">
        <v>0</v>
      </c>
      <c r="E16" s="10">
        <v>5</v>
      </c>
      <c r="F16" s="10">
        <v>1</v>
      </c>
      <c r="G16" s="10">
        <v>0</v>
      </c>
      <c r="H16" s="10">
        <v>0</v>
      </c>
      <c r="I16" s="92">
        <f t="shared" si="0"/>
        <v>7</v>
      </c>
    </row>
    <row r="17" spans="1:9" ht="28.5" x14ac:dyDescent="0.25">
      <c r="A17" s="33">
        <v>5</v>
      </c>
      <c r="B17" s="15" t="s">
        <v>43</v>
      </c>
      <c r="C17" s="10">
        <v>1</v>
      </c>
      <c r="D17" s="10">
        <v>2</v>
      </c>
      <c r="E17" s="10">
        <v>3</v>
      </c>
      <c r="F17" s="10">
        <v>2</v>
      </c>
      <c r="G17" s="10">
        <v>0</v>
      </c>
      <c r="H17" s="10">
        <v>0</v>
      </c>
      <c r="I17" s="92">
        <f t="shared" si="0"/>
        <v>8</v>
      </c>
    </row>
    <row r="18" spans="1:9" s="24" customFormat="1" x14ac:dyDescent="0.25">
      <c r="A18" s="147" t="s">
        <v>87</v>
      </c>
      <c r="B18" s="148"/>
      <c r="C18" s="148"/>
      <c r="D18" s="148"/>
      <c r="E18" s="148"/>
      <c r="F18" s="148"/>
      <c r="G18" s="148"/>
      <c r="H18" s="148"/>
      <c r="I18" s="149"/>
    </row>
    <row r="19" spans="1:9" ht="28.5" x14ac:dyDescent="0.25">
      <c r="A19" s="33">
        <v>6</v>
      </c>
      <c r="B19" s="15" t="s">
        <v>44</v>
      </c>
      <c r="C19" s="10">
        <v>1</v>
      </c>
      <c r="D19" s="10">
        <v>1</v>
      </c>
      <c r="E19" s="10">
        <v>2</v>
      </c>
      <c r="F19" s="10">
        <v>4</v>
      </c>
      <c r="G19" s="10">
        <v>0</v>
      </c>
      <c r="H19" s="10">
        <v>0</v>
      </c>
      <c r="I19" s="92">
        <f>SUM(C19:H19)</f>
        <v>8</v>
      </c>
    </row>
    <row r="20" spans="1:9" ht="28.5" x14ac:dyDescent="0.25">
      <c r="A20" s="33">
        <v>7</v>
      </c>
      <c r="B20" s="15" t="s">
        <v>45</v>
      </c>
      <c r="C20" s="10">
        <v>2</v>
      </c>
      <c r="D20" s="10">
        <v>3</v>
      </c>
      <c r="E20" s="10">
        <v>0</v>
      </c>
      <c r="F20" s="10">
        <v>2</v>
      </c>
      <c r="G20" s="10">
        <v>0</v>
      </c>
      <c r="H20" s="10">
        <v>0</v>
      </c>
      <c r="I20" s="92">
        <f t="shared" ref="I20:I21" si="1">SUM(C20:H20)</f>
        <v>7</v>
      </c>
    </row>
    <row r="21" spans="1:9" ht="42.75" x14ac:dyDescent="0.25">
      <c r="A21" s="33">
        <v>8</v>
      </c>
      <c r="B21" s="15" t="s">
        <v>46</v>
      </c>
      <c r="C21" s="10">
        <v>1</v>
      </c>
      <c r="D21" s="10">
        <v>4</v>
      </c>
      <c r="E21" s="10">
        <v>2</v>
      </c>
      <c r="F21" s="10">
        <v>1</v>
      </c>
      <c r="G21" s="10">
        <v>0</v>
      </c>
      <c r="H21" s="10">
        <v>0</v>
      </c>
      <c r="I21" s="92">
        <f t="shared" si="1"/>
        <v>8</v>
      </c>
    </row>
    <row r="22" spans="1:9" s="24" customFormat="1" x14ac:dyDescent="0.25">
      <c r="A22" s="147" t="s">
        <v>88</v>
      </c>
      <c r="B22" s="148"/>
      <c r="C22" s="148"/>
      <c r="D22" s="148"/>
      <c r="E22" s="148"/>
      <c r="F22" s="148"/>
      <c r="G22" s="148"/>
      <c r="H22" s="148"/>
      <c r="I22" s="149"/>
    </row>
    <row r="23" spans="1:9" ht="28.5" x14ac:dyDescent="0.25">
      <c r="A23" s="33">
        <v>9</v>
      </c>
      <c r="B23" s="15" t="s">
        <v>48</v>
      </c>
      <c r="C23" s="10">
        <v>2</v>
      </c>
      <c r="D23" s="10">
        <v>1</v>
      </c>
      <c r="E23" s="10">
        <v>4</v>
      </c>
      <c r="F23" s="10">
        <v>1</v>
      </c>
      <c r="G23" s="10">
        <v>0</v>
      </c>
      <c r="H23" s="10">
        <v>0</v>
      </c>
      <c r="I23" s="92">
        <f>SUM(C23:H23)</f>
        <v>8</v>
      </c>
    </row>
    <row r="24" spans="1:9" ht="28.5" x14ac:dyDescent="0.25">
      <c r="A24" s="33">
        <v>10</v>
      </c>
      <c r="B24" s="15" t="s">
        <v>49</v>
      </c>
      <c r="C24" s="10">
        <v>0</v>
      </c>
      <c r="D24" s="10">
        <v>2</v>
      </c>
      <c r="E24" s="10">
        <v>5</v>
      </c>
      <c r="F24" s="10">
        <v>1</v>
      </c>
      <c r="G24" s="10">
        <v>0</v>
      </c>
      <c r="H24" s="10">
        <v>0</v>
      </c>
      <c r="I24" s="92">
        <f>SUM(C24:H24)</f>
        <v>8</v>
      </c>
    </row>
    <row r="25" spans="1:9" ht="34.5" customHeight="1" x14ac:dyDescent="0.25">
      <c r="A25" s="150" t="s">
        <v>18</v>
      </c>
      <c r="B25" s="151"/>
      <c r="C25" s="151"/>
      <c r="D25" s="151"/>
      <c r="E25" s="151"/>
      <c r="F25" s="151"/>
      <c r="G25" s="151"/>
      <c r="H25" s="151"/>
      <c r="I25" s="152"/>
    </row>
    <row r="26" spans="1:9" x14ac:dyDescent="0.25">
      <c r="A26" s="134"/>
      <c r="B26" s="135"/>
      <c r="C26" s="135"/>
      <c r="D26" s="135"/>
      <c r="E26" s="135"/>
      <c r="F26" s="135"/>
      <c r="G26" s="135"/>
      <c r="H26" s="135"/>
      <c r="I26" s="136"/>
    </row>
    <row r="27" spans="1:9" x14ac:dyDescent="0.25">
      <c r="A27" s="137"/>
      <c r="B27" s="138"/>
      <c r="C27" s="138"/>
      <c r="D27" s="138"/>
      <c r="E27" s="138"/>
      <c r="F27" s="138"/>
      <c r="G27" s="138"/>
      <c r="H27" s="138"/>
      <c r="I27" s="139"/>
    </row>
    <row r="28" spans="1:9" x14ac:dyDescent="0.25">
      <c r="A28" s="137"/>
      <c r="B28" s="138"/>
      <c r="C28" s="138"/>
      <c r="D28" s="138"/>
      <c r="E28" s="138"/>
      <c r="F28" s="138"/>
      <c r="G28" s="138"/>
      <c r="H28" s="138"/>
      <c r="I28" s="139"/>
    </row>
    <row r="29" spans="1:9" x14ac:dyDescent="0.25">
      <c r="A29" s="140"/>
      <c r="B29" s="141"/>
      <c r="C29" s="141"/>
      <c r="D29" s="141"/>
      <c r="E29" s="141"/>
      <c r="F29" s="141"/>
      <c r="G29" s="141"/>
      <c r="H29" s="141"/>
      <c r="I29" s="142"/>
    </row>
    <row r="30" spans="1:9" x14ac:dyDescent="0.25">
      <c r="A30" s="153" t="s">
        <v>19</v>
      </c>
      <c r="B30" s="154"/>
      <c r="C30" s="154"/>
      <c r="D30" s="154"/>
      <c r="E30" s="154"/>
      <c r="F30" s="154"/>
      <c r="G30" s="154"/>
      <c r="H30" s="154"/>
      <c r="I30" s="155"/>
    </row>
    <row r="31" spans="1:9" x14ac:dyDescent="0.25">
      <c r="A31" s="134"/>
      <c r="B31" s="135"/>
      <c r="C31" s="135"/>
      <c r="D31" s="135"/>
      <c r="E31" s="135"/>
      <c r="F31" s="135"/>
      <c r="G31" s="135"/>
      <c r="H31" s="135"/>
      <c r="I31" s="136"/>
    </row>
    <row r="32" spans="1:9" x14ac:dyDescent="0.25">
      <c r="A32" s="137"/>
      <c r="B32" s="138"/>
      <c r="C32" s="138"/>
      <c r="D32" s="138"/>
      <c r="E32" s="138"/>
      <c r="F32" s="138"/>
      <c r="G32" s="138"/>
      <c r="H32" s="138"/>
      <c r="I32" s="139"/>
    </row>
    <row r="33" spans="1:9" x14ac:dyDescent="0.25">
      <c r="A33" s="137"/>
      <c r="B33" s="138"/>
      <c r="C33" s="138"/>
      <c r="D33" s="138"/>
      <c r="E33" s="138"/>
      <c r="F33" s="138"/>
      <c r="G33" s="138"/>
      <c r="H33" s="138"/>
      <c r="I33" s="139"/>
    </row>
    <row r="34" spans="1:9" x14ac:dyDescent="0.25">
      <c r="A34" s="140"/>
      <c r="B34" s="141"/>
      <c r="C34" s="141"/>
      <c r="D34" s="141"/>
      <c r="E34" s="141"/>
      <c r="F34" s="141"/>
      <c r="G34" s="141"/>
      <c r="H34" s="141"/>
      <c r="I34" s="142"/>
    </row>
    <row r="36" spans="1:9" x14ac:dyDescent="0.25">
      <c r="A36" s="2"/>
    </row>
  </sheetData>
  <sheetProtection password="C266" sheet="1" objects="1" scenarios="1"/>
  <mergeCells count="15">
    <mergeCell ref="A26:I29"/>
    <mergeCell ref="A30:I30"/>
    <mergeCell ref="A31:I34"/>
    <mergeCell ref="A25:I25"/>
    <mergeCell ref="A18:I18"/>
    <mergeCell ref="A22:I22"/>
    <mergeCell ref="A1:H1"/>
    <mergeCell ref="A4:H4"/>
    <mergeCell ref="A7:B8"/>
    <mergeCell ref="A10:B10"/>
    <mergeCell ref="A14:I14"/>
    <mergeCell ref="A11:I11"/>
    <mergeCell ref="C7:I8"/>
    <mergeCell ref="A6:I6"/>
    <mergeCell ref="B9:I9"/>
  </mergeCells>
  <printOptions horizontalCentered="1"/>
  <pageMargins left="0.19685039370078741" right="0.19685039370078741" top="0.19685039370078741" bottom="0.19685039370078741" header="0.31496062992125984" footer="0.31496062992125984"/>
  <pageSetup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7" workbookViewId="0">
      <selection activeCell="A21" sqref="A21:I21"/>
    </sheetView>
  </sheetViews>
  <sheetFormatPr baseColWidth="10" defaultColWidth="11.42578125" defaultRowHeight="15" x14ac:dyDescent="0.25"/>
  <cols>
    <col min="1" max="1" width="4.28515625" style="1" customWidth="1"/>
    <col min="2" max="2" width="39" style="7" customWidth="1"/>
    <col min="3" max="3" width="10.85546875" style="7" customWidth="1"/>
    <col min="4" max="9" width="10.85546875" style="1" customWidth="1"/>
    <col min="10" max="16384" width="11.42578125" style="1"/>
  </cols>
  <sheetData>
    <row r="1" spans="1:9" x14ac:dyDescent="0.25">
      <c r="A1" s="143"/>
      <c r="B1" s="143"/>
      <c r="C1" s="143"/>
      <c r="D1" s="143"/>
      <c r="E1" s="143"/>
      <c r="F1" s="143"/>
      <c r="G1" s="143"/>
      <c r="H1" s="143"/>
    </row>
    <row r="2" spans="1:9" x14ac:dyDescent="0.25">
      <c r="B2" s="5"/>
      <c r="C2" s="5"/>
      <c r="D2" s="2"/>
      <c r="E2" s="2"/>
      <c r="F2" s="2"/>
      <c r="G2" s="2"/>
    </row>
    <row r="3" spans="1:9" x14ac:dyDescent="0.25">
      <c r="B3" s="5"/>
      <c r="C3" s="5"/>
      <c r="D3" s="2"/>
      <c r="E3" s="2"/>
      <c r="F3" s="2"/>
      <c r="G3" s="2"/>
    </row>
    <row r="4" spans="1:9" ht="18" x14ac:dyDescent="0.25">
      <c r="A4" s="83" t="s">
        <v>77</v>
      </c>
      <c r="B4" s="83"/>
      <c r="C4" s="83"/>
      <c r="D4" s="83"/>
      <c r="E4" s="83"/>
      <c r="F4" s="83"/>
      <c r="G4" s="83"/>
      <c r="H4" s="83"/>
      <c r="I4" s="83"/>
    </row>
    <row r="5" spans="1:9" ht="15.75" x14ac:dyDescent="0.25">
      <c r="A5" s="187" t="s">
        <v>37</v>
      </c>
      <c r="B5" s="187"/>
      <c r="C5" s="187"/>
      <c r="D5" s="187"/>
      <c r="E5" s="187"/>
      <c r="F5" s="187"/>
      <c r="G5" s="187"/>
      <c r="H5" s="187"/>
      <c r="I5" s="187"/>
    </row>
    <row r="6" spans="1:9" ht="15" customHeight="1" x14ac:dyDescent="0.25">
      <c r="A6" s="145" t="s">
        <v>2</v>
      </c>
      <c r="B6" s="145"/>
      <c r="C6" s="165" t="s">
        <v>9</v>
      </c>
      <c r="D6" s="166"/>
      <c r="E6" s="166"/>
      <c r="F6" s="166"/>
      <c r="G6" s="166"/>
      <c r="H6" s="166"/>
      <c r="I6" s="167"/>
    </row>
    <row r="7" spans="1:9" ht="15" customHeight="1" x14ac:dyDescent="0.25">
      <c r="A7" s="145"/>
      <c r="B7" s="145"/>
      <c r="C7" s="168"/>
      <c r="D7" s="169"/>
      <c r="E7" s="169"/>
      <c r="F7" s="169"/>
      <c r="G7" s="169"/>
      <c r="H7" s="169"/>
      <c r="I7" s="170"/>
    </row>
    <row r="8" spans="1:9" ht="15.75" x14ac:dyDescent="0.25">
      <c r="A8" s="29"/>
      <c r="B8" s="29"/>
      <c r="C8" s="29"/>
      <c r="D8" s="30"/>
      <c r="E8" s="30"/>
      <c r="F8" s="31"/>
      <c r="G8" s="31"/>
      <c r="H8" s="31"/>
      <c r="I8" s="31"/>
    </row>
    <row r="9" spans="1:9" ht="15.75" x14ac:dyDescent="0.25">
      <c r="A9" s="146" t="s">
        <v>12</v>
      </c>
      <c r="B9" s="146"/>
      <c r="C9" s="72" t="s">
        <v>36</v>
      </c>
      <c r="D9" s="73" t="s">
        <v>13</v>
      </c>
      <c r="E9" s="73" t="s">
        <v>14</v>
      </c>
      <c r="F9" s="73" t="s">
        <v>15</v>
      </c>
      <c r="G9" s="73" t="s">
        <v>16</v>
      </c>
      <c r="H9" s="73" t="s">
        <v>17</v>
      </c>
      <c r="I9" s="73" t="s">
        <v>20</v>
      </c>
    </row>
    <row r="10" spans="1:9" ht="15.75" customHeight="1" x14ac:dyDescent="0.25">
      <c r="A10" s="147" t="s">
        <v>90</v>
      </c>
      <c r="B10" s="148"/>
      <c r="C10" s="148"/>
      <c r="D10" s="148"/>
      <c r="E10" s="148"/>
      <c r="F10" s="148"/>
      <c r="G10" s="148"/>
      <c r="H10" s="148"/>
      <c r="I10" s="149"/>
    </row>
    <row r="11" spans="1:9" s="24" customFormat="1" ht="29.25" customHeight="1" x14ac:dyDescent="0.25">
      <c r="A11" s="52">
        <v>1</v>
      </c>
      <c r="B11" s="15" t="s">
        <v>50</v>
      </c>
      <c r="C11" s="34">
        <v>2</v>
      </c>
      <c r="D11" s="19">
        <v>4</v>
      </c>
      <c r="E11" s="39">
        <v>3</v>
      </c>
      <c r="F11" s="39">
        <v>0</v>
      </c>
      <c r="G11" s="39">
        <v>0</v>
      </c>
      <c r="H11" s="39">
        <v>0</v>
      </c>
      <c r="I11" s="92">
        <f>SUM(C11:H11)</f>
        <v>9</v>
      </c>
    </row>
    <row r="12" spans="1:9" s="23" customFormat="1" ht="28.5" x14ac:dyDescent="0.25">
      <c r="A12" s="52">
        <v>2</v>
      </c>
      <c r="B12" s="15" t="s">
        <v>40</v>
      </c>
      <c r="C12" s="34">
        <v>3</v>
      </c>
      <c r="D12" s="19">
        <v>5</v>
      </c>
      <c r="E12" s="39">
        <v>1</v>
      </c>
      <c r="F12" s="39">
        <v>0</v>
      </c>
      <c r="G12" s="39">
        <v>0</v>
      </c>
      <c r="H12" s="39">
        <v>0</v>
      </c>
      <c r="I12" s="92">
        <f>SUM(C12:H12)</f>
        <v>9</v>
      </c>
    </row>
    <row r="13" spans="1:9" x14ac:dyDescent="0.25">
      <c r="A13" s="147" t="s">
        <v>89</v>
      </c>
      <c r="B13" s="148"/>
      <c r="C13" s="148"/>
      <c r="D13" s="148"/>
      <c r="E13" s="148"/>
      <c r="F13" s="148"/>
      <c r="G13" s="148"/>
      <c r="H13" s="148"/>
      <c r="I13" s="149"/>
    </row>
    <row r="14" spans="1:9" ht="28.5" x14ac:dyDescent="0.25">
      <c r="A14" s="52">
        <v>3</v>
      </c>
      <c r="B14" s="15" t="s">
        <v>41</v>
      </c>
      <c r="C14" s="34">
        <v>3</v>
      </c>
      <c r="D14" s="19">
        <v>2</v>
      </c>
      <c r="E14" s="39">
        <v>3</v>
      </c>
      <c r="F14" s="39">
        <v>1</v>
      </c>
      <c r="G14" s="39">
        <v>0</v>
      </c>
      <c r="H14" s="39">
        <v>0</v>
      </c>
      <c r="I14" s="92">
        <f t="shared" ref="I14:I16" si="0">SUM(C14:H14)</f>
        <v>9</v>
      </c>
    </row>
    <row r="15" spans="1:9" ht="28.5" x14ac:dyDescent="0.25">
      <c r="A15" s="52">
        <v>4</v>
      </c>
      <c r="B15" s="15" t="s">
        <v>42</v>
      </c>
      <c r="C15" s="34">
        <v>2</v>
      </c>
      <c r="D15" s="19">
        <v>2</v>
      </c>
      <c r="E15" s="39">
        <v>3</v>
      </c>
      <c r="F15" s="39">
        <v>2</v>
      </c>
      <c r="G15" s="39">
        <v>0</v>
      </c>
      <c r="H15" s="39">
        <v>0</v>
      </c>
      <c r="I15" s="92">
        <f t="shared" si="0"/>
        <v>9</v>
      </c>
    </row>
    <row r="16" spans="1:9" ht="28.5" x14ac:dyDescent="0.25">
      <c r="A16" s="52">
        <v>5</v>
      </c>
      <c r="B16" s="15" t="s">
        <v>43</v>
      </c>
      <c r="C16" s="34">
        <v>3</v>
      </c>
      <c r="D16" s="19">
        <v>2</v>
      </c>
      <c r="E16" s="39">
        <v>2</v>
      </c>
      <c r="F16" s="39">
        <v>2</v>
      </c>
      <c r="G16" s="39">
        <v>0</v>
      </c>
      <c r="H16" s="39">
        <v>0</v>
      </c>
      <c r="I16" s="92">
        <f t="shared" si="0"/>
        <v>9</v>
      </c>
    </row>
    <row r="17" spans="1:9" s="24" customFormat="1" x14ac:dyDescent="0.25">
      <c r="A17" s="147" t="s">
        <v>87</v>
      </c>
      <c r="B17" s="148"/>
      <c r="C17" s="148"/>
      <c r="D17" s="148"/>
      <c r="E17" s="148"/>
      <c r="F17" s="148"/>
      <c r="G17" s="148"/>
      <c r="H17" s="148"/>
      <c r="I17" s="149"/>
    </row>
    <row r="18" spans="1:9" ht="28.5" x14ac:dyDescent="0.25">
      <c r="A18" s="52">
        <v>6</v>
      </c>
      <c r="B18" s="15" t="s">
        <v>44</v>
      </c>
      <c r="C18" s="34">
        <v>1</v>
      </c>
      <c r="D18" s="19">
        <v>3</v>
      </c>
      <c r="E18" s="39">
        <v>2</v>
      </c>
      <c r="F18" s="39">
        <v>3</v>
      </c>
      <c r="G18" s="39">
        <v>0</v>
      </c>
      <c r="H18" s="39">
        <v>0</v>
      </c>
      <c r="I18" s="92">
        <f>SUM(C18:H18)</f>
        <v>9</v>
      </c>
    </row>
    <row r="19" spans="1:9" ht="28.5" x14ac:dyDescent="0.25">
      <c r="A19" s="52">
        <v>7</v>
      </c>
      <c r="B19" s="15" t="s">
        <v>45</v>
      </c>
      <c r="C19" s="34">
        <v>3</v>
      </c>
      <c r="D19" s="19">
        <v>4</v>
      </c>
      <c r="E19" s="39">
        <v>2</v>
      </c>
      <c r="F19" s="39">
        <v>0</v>
      </c>
      <c r="G19" s="39">
        <v>0</v>
      </c>
      <c r="H19" s="39">
        <v>0</v>
      </c>
      <c r="I19" s="92">
        <f t="shared" ref="I19:I20" si="1">SUM(C19:H19)</f>
        <v>9</v>
      </c>
    </row>
    <row r="20" spans="1:9" ht="42.75" x14ac:dyDescent="0.25">
      <c r="A20" s="52">
        <v>8</v>
      </c>
      <c r="B20" s="15" t="s">
        <v>46</v>
      </c>
      <c r="C20" s="34">
        <v>2</v>
      </c>
      <c r="D20" s="19">
        <v>3</v>
      </c>
      <c r="E20" s="39">
        <v>4</v>
      </c>
      <c r="F20" s="39">
        <v>0</v>
      </c>
      <c r="G20" s="39">
        <v>0</v>
      </c>
      <c r="H20" s="39">
        <v>0</v>
      </c>
      <c r="I20" s="92">
        <f t="shared" si="1"/>
        <v>9</v>
      </c>
    </row>
    <row r="21" spans="1:9" s="24" customFormat="1" x14ac:dyDescent="0.25">
      <c r="A21" s="147" t="s">
        <v>88</v>
      </c>
      <c r="B21" s="148"/>
      <c r="C21" s="148"/>
      <c r="D21" s="148"/>
      <c r="E21" s="148"/>
      <c r="F21" s="148"/>
      <c r="G21" s="148"/>
      <c r="H21" s="148"/>
      <c r="I21" s="149"/>
    </row>
    <row r="22" spans="1:9" ht="28.5" x14ac:dyDescent="0.25">
      <c r="A22" s="52">
        <v>9</v>
      </c>
      <c r="B22" s="15" t="s">
        <v>48</v>
      </c>
      <c r="C22" s="34">
        <v>1</v>
      </c>
      <c r="D22" s="19">
        <v>4</v>
      </c>
      <c r="E22" s="39">
        <v>4</v>
      </c>
      <c r="F22" s="39">
        <v>0</v>
      </c>
      <c r="G22" s="39">
        <v>0</v>
      </c>
      <c r="H22" s="39">
        <v>0</v>
      </c>
      <c r="I22" s="92">
        <f>SUM(C22:H22)</f>
        <v>9</v>
      </c>
    </row>
    <row r="23" spans="1:9" ht="28.5" x14ac:dyDescent="0.25">
      <c r="A23" s="52">
        <v>10</v>
      </c>
      <c r="B23" s="15" t="s">
        <v>49</v>
      </c>
      <c r="C23" s="34">
        <v>3</v>
      </c>
      <c r="D23" s="19">
        <v>3</v>
      </c>
      <c r="E23" s="39">
        <v>2</v>
      </c>
      <c r="F23" s="39">
        <v>1</v>
      </c>
      <c r="G23" s="39">
        <v>0</v>
      </c>
      <c r="H23" s="39">
        <v>0</v>
      </c>
      <c r="I23" s="92">
        <f>SUM(C23:H23)</f>
        <v>9</v>
      </c>
    </row>
    <row r="24" spans="1:9" ht="30.75" customHeight="1" x14ac:dyDescent="0.25">
      <c r="A24" s="150" t="s">
        <v>61</v>
      </c>
      <c r="B24" s="151"/>
      <c r="C24" s="151"/>
      <c r="D24" s="151"/>
      <c r="E24" s="151"/>
      <c r="F24" s="151"/>
      <c r="G24" s="151"/>
      <c r="H24" s="151"/>
      <c r="I24" s="152"/>
    </row>
    <row r="25" spans="1:9" x14ac:dyDescent="0.25">
      <c r="A25" s="134"/>
      <c r="B25" s="135"/>
      <c r="C25" s="135"/>
      <c r="D25" s="135"/>
      <c r="E25" s="135"/>
      <c r="F25" s="135"/>
      <c r="G25" s="135"/>
      <c r="H25" s="135"/>
      <c r="I25" s="136"/>
    </row>
    <row r="26" spans="1:9" x14ac:dyDescent="0.25">
      <c r="A26" s="137"/>
      <c r="B26" s="138"/>
      <c r="C26" s="138"/>
      <c r="D26" s="138"/>
      <c r="E26" s="138"/>
      <c r="F26" s="138"/>
      <c r="G26" s="138"/>
      <c r="H26" s="138"/>
      <c r="I26" s="139"/>
    </row>
    <row r="27" spans="1:9" x14ac:dyDescent="0.25">
      <c r="A27" s="137"/>
      <c r="B27" s="138"/>
      <c r="C27" s="138"/>
      <c r="D27" s="138"/>
      <c r="E27" s="138"/>
      <c r="F27" s="138"/>
      <c r="G27" s="138"/>
      <c r="H27" s="138"/>
      <c r="I27" s="139"/>
    </row>
    <row r="28" spans="1:9" x14ac:dyDescent="0.25">
      <c r="A28" s="140"/>
      <c r="B28" s="141"/>
      <c r="C28" s="141"/>
      <c r="D28" s="141"/>
      <c r="E28" s="141"/>
      <c r="F28" s="141"/>
      <c r="G28" s="141"/>
      <c r="H28" s="141"/>
      <c r="I28" s="142"/>
    </row>
    <row r="29" spans="1:9" x14ac:dyDescent="0.25">
      <c r="A29" s="153" t="s">
        <v>19</v>
      </c>
      <c r="B29" s="154"/>
      <c r="C29" s="154"/>
      <c r="D29" s="154"/>
      <c r="E29" s="154"/>
      <c r="F29" s="154"/>
      <c r="G29" s="154"/>
      <c r="H29" s="154"/>
      <c r="I29" s="155"/>
    </row>
    <row r="30" spans="1:9" x14ac:dyDescent="0.25">
      <c r="A30" s="134"/>
      <c r="B30" s="135"/>
      <c r="C30" s="135"/>
      <c r="D30" s="135"/>
      <c r="E30" s="135"/>
      <c r="F30" s="135"/>
      <c r="G30" s="135"/>
      <c r="H30" s="135"/>
      <c r="I30" s="136"/>
    </row>
    <row r="31" spans="1:9" x14ac:dyDescent="0.25">
      <c r="A31" s="137"/>
      <c r="B31" s="138"/>
      <c r="C31" s="138"/>
      <c r="D31" s="138"/>
      <c r="E31" s="138"/>
      <c r="F31" s="138"/>
      <c r="G31" s="138"/>
      <c r="H31" s="138"/>
      <c r="I31" s="139"/>
    </row>
    <row r="32" spans="1:9" x14ac:dyDescent="0.25">
      <c r="A32" s="137"/>
      <c r="B32" s="138"/>
      <c r="C32" s="138"/>
      <c r="D32" s="138"/>
      <c r="E32" s="138"/>
      <c r="F32" s="138"/>
      <c r="G32" s="138"/>
      <c r="H32" s="138"/>
      <c r="I32" s="139"/>
    </row>
    <row r="33" spans="1:9" x14ac:dyDescent="0.25">
      <c r="A33" s="140"/>
      <c r="B33" s="141"/>
      <c r="C33" s="141"/>
      <c r="D33" s="141"/>
      <c r="E33" s="141"/>
      <c r="F33" s="141"/>
      <c r="G33" s="141"/>
      <c r="H33" s="141"/>
      <c r="I33" s="142"/>
    </row>
    <row r="35" spans="1:9" x14ac:dyDescent="0.25">
      <c r="A35" s="2"/>
    </row>
  </sheetData>
  <sheetProtection password="C266" sheet="1" objects="1" scenarios="1"/>
  <mergeCells count="13">
    <mergeCell ref="A25:I28"/>
    <mergeCell ref="A29:I29"/>
    <mergeCell ref="A30:I33"/>
    <mergeCell ref="A10:I10"/>
    <mergeCell ref="A13:I13"/>
    <mergeCell ref="A17:I17"/>
    <mergeCell ref="A21:I21"/>
    <mergeCell ref="A24:I24"/>
    <mergeCell ref="A1:H1"/>
    <mergeCell ref="A6:B7"/>
    <mergeCell ref="A9:B9"/>
    <mergeCell ref="C6:I7"/>
    <mergeCell ref="A5:I5"/>
  </mergeCells>
  <printOptions horizontalCentered="1"/>
  <pageMargins left="0.19685039370078741" right="0.19685039370078741" top="0.19685039370078741" bottom="0.19685039370078741" header="0.31496062992125984" footer="0.31496062992125984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7" workbookViewId="0">
      <selection activeCell="A23" sqref="A23:I23"/>
    </sheetView>
  </sheetViews>
  <sheetFormatPr baseColWidth="10" defaultColWidth="11.42578125" defaultRowHeight="15" x14ac:dyDescent="0.25"/>
  <cols>
    <col min="1" max="1" width="4.28515625" style="1" customWidth="1"/>
    <col min="2" max="2" width="39" style="7" customWidth="1"/>
    <col min="3" max="3" width="13.7109375" style="7" customWidth="1"/>
    <col min="4" max="16384" width="11.42578125" style="1"/>
  </cols>
  <sheetData>
    <row r="1" spans="1:15" x14ac:dyDescent="0.25">
      <c r="A1" s="143"/>
      <c r="B1" s="143"/>
      <c r="C1" s="143"/>
      <c r="D1" s="143"/>
      <c r="E1" s="143"/>
      <c r="F1" s="143"/>
      <c r="G1" s="143"/>
      <c r="H1" s="143"/>
    </row>
    <row r="2" spans="1:15" x14ac:dyDescent="0.25">
      <c r="B2" s="5"/>
      <c r="C2" s="5"/>
      <c r="D2" s="2"/>
      <c r="E2" s="2"/>
      <c r="F2" s="2"/>
      <c r="G2" s="2"/>
    </row>
    <row r="3" spans="1:15" x14ac:dyDescent="0.25">
      <c r="B3" s="5"/>
      <c r="C3" s="5"/>
      <c r="D3" s="2"/>
      <c r="E3" s="2"/>
      <c r="F3" s="2"/>
      <c r="G3" s="2"/>
    </row>
    <row r="4" spans="1:15" ht="15.75" x14ac:dyDescent="0.25">
      <c r="A4" s="144"/>
      <c r="B4" s="144"/>
      <c r="C4" s="144"/>
      <c r="D4" s="144"/>
      <c r="E4" s="144"/>
      <c r="F4" s="144"/>
      <c r="G4" s="144"/>
      <c r="H4" s="144"/>
    </row>
    <row r="5" spans="1:15" x14ac:dyDescent="0.25">
      <c r="A5" s="3"/>
      <c r="B5" s="6"/>
      <c r="C5" s="6"/>
      <c r="D5" s="3"/>
      <c r="E5" s="3"/>
      <c r="F5" s="3"/>
      <c r="G5" s="3"/>
    </row>
    <row r="6" spans="1:15" ht="18" x14ac:dyDescent="0.25">
      <c r="A6" s="83" t="s">
        <v>77</v>
      </c>
      <c r="B6" s="83"/>
      <c r="C6" s="83"/>
      <c r="D6" s="83"/>
      <c r="E6" s="83"/>
      <c r="F6" s="83"/>
      <c r="G6" s="83"/>
      <c r="H6" s="83"/>
      <c r="I6" s="83"/>
    </row>
    <row r="7" spans="1:15" ht="15.75" x14ac:dyDescent="0.25">
      <c r="A7" s="187" t="s">
        <v>37</v>
      </c>
      <c r="B7" s="187"/>
      <c r="C7" s="187"/>
      <c r="D7" s="187"/>
      <c r="E7" s="187"/>
      <c r="F7" s="187"/>
      <c r="G7" s="187"/>
      <c r="H7" s="187"/>
      <c r="I7" s="187"/>
    </row>
    <row r="8" spans="1:15" ht="15" customHeight="1" x14ac:dyDescent="0.25">
      <c r="A8" s="145" t="s">
        <v>2</v>
      </c>
      <c r="B8" s="145"/>
      <c r="C8" s="186" t="s">
        <v>10</v>
      </c>
      <c r="D8" s="186"/>
      <c r="E8" s="186"/>
      <c r="F8" s="186"/>
      <c r="G8" s="186"/>
      <c r="H8" s="186"/>
      <c r="I8" s="186"/>
    </row>
    <row r="9" spans="1:15" ht="15.75" customHeight="1" x14ac:dyDescent="0.25">
      <c r="A9" s="145"/>
      <c r="B9" s="145"/>
      <c r="C9" s="186"/>
      <c r="D9" s="186"/>
      <c r="E9" s="186"/>
      <c r="F9" s="186"/>
      <c r="G9" s="186"/>
      <c r="H9" s="186"/>
      <c r="I9" s="186"/>
    </row>
    <row r="10" spans="1:15" ht="16.5" thickBot="1" x14ac:dyDescent="0.3">
      <c r="A10" s="44"/>
      <c r="B10" s="45"/>
      <c r="C10" s="45"/>
      <c r="D10" s="46"/>
      <c r="E10" s="46"/>
      <c r="F10" s="47"/>
      <c r="G10" s="47"/>
      <c r="H10" s="48"/>
      <c r="I10" s="4"/>
    </row>
    <row r="11" spans="1:15" ht="16.5" thickBot="1" x14ac:dyDescent="0.3">
      <c r="A11" s="146" t="s">
        <v>12</v>
      </c>
      <c r="B11" s="146"/>
      <c r="C11" s="73" t="s">
        <v>36</v>
      </c>
      <c r="D11" s="73" t="s">
        <v>13</v>
      </c>
      <c r="E11" s="73" t="s">
        <v>14</v>
      </c>
      <c r="F11" s="73" t="s">
        <v>15</v>
      </c>
      <c r="G11" s="73" t="s">
        <v>16</v>
      </c>
      <c r="H11" s="73" t="s">
        <v>17</v>
      </c>
      <c r="I11" s="97" t="s">
        <v>21</v>
      </c>
    </row>
    <row r="12" spans="1:15" x14ac:dyDescent="0.25">
      <c r="A12" s="147" t="s">
        <v>90</v>
      </c>
      <c r="B12" s="148"/>
      <c r="C12" s="148"/>
      <c r="D12" s="148"/>
      <c r="E12" s="148"/>
      <c r="F12" s="148"/>
      <c r="G12" s="148"/>
      <c r="H12" s="148"/>
      <c r="I12" s="149"/>
    </row>
    <row r="13" spans="1:15" s="24" customFormat="1" ht="29.25" thickBot="1" x14ac:dyDescent="0.3">
      <c r="A13" s="33">
        <v>1</v>
      </c>
      <c r="B13" s="71" t="s">
        <v>50</v>
      </c>
      <c r="C13" s="85">
        <v>8</v>
      </c>
      <c r="D13" s="85">
        <v>1</v>
      </c>
      <c r="E13" s="85">
        <v>4</v>
      </c>
      <c r="F13" s="85">
        <v>0</v>
      </c>
      <c r="G13" s="85">
        <v>1</v>
      </c>
      <c r="H13" s="85">
        <v>0</v>
      </c>
      <c r="I13" s="93">
        <f>SUM(C13:H13)</f>
        <v>14</v>
      </c>
      <c r="J13" s="1"/>
      <c r="K13" s="1"/>
      <c r="L13" s="1"/>
      <c r="M13" s="1"/>
      <c r="N13" s="1"/>
      <c r="O13" s="1"/>
    </row>
    <row r="14" spans="1:15" s="23" customFormat="1" ht="28.5" x14ac:dyDescent="0.25">
      <c r="A14" s="33">
        <v>2</v>
      </c>
      <c r="B14" s="51" t="s">
        <v>40</v>
      </c>
      <c r="C14" s="85">
        <v>7</v>
      </c>
      <c r="D14" s="85">
        <v>4</v>
      </c>
      <c r="E14" s="85">
        <v>2</v>
      </c>
      <c r="F14" s="85">
        <v>1</v>
      </c>
      <c r="G14" s="85">
        <v>0</v>
      </c>
      <c r="H14" s="85">
        <v>0</v>
      </c>
      <c r="I14" s="94">
        <f>SUM(C14:H14)</f>
        <v>14</v>
      </c>
      <c r="J14" s="1"/>
      <c r="K14" s="1"/>
      <c r="L14" s="1"/>
      <c r="M14" s="1"/>
      <c r="N14" s="1"/>
      <c r="O14" s="1"/>
    </row>
    <row r="15" spans="1:15" x14ac:dyDescent="0.25">
      <c r="A15" s="147" t="s">
        <v>89</v>
      </c>
      <c r="B15" s="148"/>
      <c r="C15" s="148"/>
      <c r="D15" s="148"/>
      <c r="E15" s="148"/>
      <c r="F15" s="148"/>
      <c r="G15" s="148"/>
      <c r="H15" s="148"/>
      <c r="I15" s="149"/>
    </row>
    <row r="16" spans="1:15" ht="28.5" x14ac:dyDescent="0.25">
      <c r="A16" s="33">
        <v>3</v>
      </c>
      <c r="B16" s="51" t="s">
        <v>41</v>
      </c>
      <c r="C16" s="10">
        <v>1</v>
      </c>
      <c r="D16" s="10">
        <v>6</v>
      </c>
      <c r="E16" s="10">
        <v>4</v>
      </c>
      <c r="F16" s="10">
        <v>2</v>
      </c>
      <c r="G16" s="10">
        <v>1</v>
      </c>
      <c r="H16" s="10">
        <v>0</v>
      </c>
      <c r="I16" s="89">
        <f t="shared" ref="I16:I18" si="0">SUM(C16:H16)</f>
        <v>14</v>
      </c>
    </row>
    <row r="17" spans="1:15" ht="28.5" x14ac:dyDescent="0.25">
      <c r="A17" s="33">
        <v>4</v>
      </c>
      <c r="B17" s="51" t="s">
        <v>42</v>
      </c>
      <c r="C17" s="10">
        <v>1</v>
      </c>
      <c r="D17" s="10">
        <v>1</v>
      </c>
      <c r="E17" s="10">
        <v>8</v>
      </c>
      <c r="F17" s="10">
        <v>3</v>
      </c>
      <c r="G17" s="10">
        <v>1</v>
      </c>
      <c r="H17" s="10">
        <v>0</v>
      </c>
      <c r="I17" s="89">
        <f t="shared" si="0"/>
        <v>14</v>
      </c>
    </row>
    <row r="18" spans="1:15" ht="28.5" x14ac:dyDescent="0.25">
      <c r="A18" s="33">
        <v>5</v>
      </c>
      <c r="B18" s="51" t="s">
        <v>43</v>
      </c>
      <c r="C18" s="10">
        <v>1</v>
      </c>
      <c r="D18" s="10">
        <v>1</v>
      </c>
      <c r="E18" s="10">
        <v>3</v>
      </c>
      <c r="F18" s="10">
        <v>7</v>
      </c>
      <c r="G18" s="10">
        <v>1</v>
      </c>
      <c r="H18" s="10">
        <v>0</v>
      </c>
      <c r="I18" s="89">
        <f t="shared" si="0"/>
        <v>13</v>
      </c>
    </row>
    <row r="19" spans="1:15" s="24" customFormat="1" x14ac:dyDescent="0.25">
      <c r="A19" s="147" t="s">
        <v>87</v>
      </c>
      <c r="B19" s="148"/>
      <c r="C19" s="148"/>
      <c r="D19" s="148"/>
      <c r="E19" s="148"/>
      <c r="F19" s="148"/>
      <c r="G19" s="148"/>
      <c r="H19" s="148"/>
      <c r="I19" s="149"/>
      <c r="J19" s="1"/>
      <c r="K19" s="1"/>
      <c r="L19" s="1"/>
      <c r="M19" s="1"/>
      <c r="N19" s="1"/>
      <c r="O19" s="1"/>
    </row>
    <row r="20" spans="1:15" ht="28.5" x14ac:dyDescent="0.25">
      <c r="A20" s="33">
        <v>6</v>
      </c>
      <c r="B20" s="51" t="s">
        <v>44</v>
      </c>
      <c r="C20" s="10">
        <v>1</v>
      </c>
      <c r="D20" s="10">
        <v>1</v>
      </c>
      <c r="E20" s="10">
        <v>3</v>
      </c>
      <c r="F20" s="10">
        <v>7</v>
      </c>
      <c r="G20" s="10">
        <v>1</v>
      </c>
      <c r="H20" s="10">
        <v>1</v>
      </c>
      <c r="I20" s="89">
        <f>SUM(C20:H20)</f>
        <v>14</v>
      </c>
    </row>
    <row r="21" spans="1:15" ht="28.5" x14ac:dyDescent="0.25">
      <c r="A21" s="33">
        <v>7</v>
      </c>
      <c r="B21" s="51" t="s">
        <v>45</v>
      </c>
      <c r="C21" s="10">
        <v>5</v>
      </c>
      <c r="D21" s="10">
        <v>6</v>
      </c>
      <c r="E21" s="10">
        <v>2</v>
      </c>
      <c r="F21" s="10">
        <v>0</v>
      </c>
      <c r="G21" s="10">
        <v>0</v>
      </c>
      <c r="H21" s="10">
        <v>0</v>
      </c>
      <c r="I21" s="89">
        <f t="shared" ref="I21:I22" si="1">SUM(C21:H21)</f>
        <v>13</v>
      </c>
    </row>
    <row r="22" spans="1:15" ht="42.75" x14ac:dyDescent="0.25">
      <c r="A22" s="33">
        <v>8</v>
      </c>
      <c r="B22" s="51" t="s">
        <v>46</v>
      </c>
      <c r="C22" s="10">
        <v>6</v>
      </c>
      <c r="D22" s="10">
        <v>2</v>
      </c>
      <c r="E22" s="10">
        <v>4</v>
      </c>
      <c r="F22" s="10">
        <v>0</v>
      </c>
      <c r="G22" s="10">
        <v>0</v>
      </c>
      <c r="H22" s="10">
        <v>0</v>
      </c>
      <c r="I22" s="89">
        <f t="shared" si="1"/>
        <v>12</v>
      </c>
    </row>
    <row r="23" spans="1:15" s="24" customFormat="1" x14ac:dyDescent="0.25">
      <c r="A23" s="147" t="s">
        <v>88</v>
      </c>
      <c r="B23" s="148"/>
      <c r="C23" s="148"/>
      <c r="D23" s="148"/>
      <c r="E23" s="148"/>
      <c r="F23" s="148"/>
      <c r="G23" s="148"/>
      <c r="H23" s="148"/>
      <c r="I23" s="149"/>
      <c r="J23" s="1"/>
      <c r="K23" s="1"/>
      <c r="L23" s="1"/>
      <c r="M23" s="1"/>
      <c r="N23" s="1"/>
      <c r="O23" s="1"/>
    </row>
    <row r="24" spans="1:15" ht="28.5" x14ac:dyDescent="0.25">
      <c r="A24" s="33">
        <v>9</v>
      </c>
      <c r="B24" s="51" t="s">
        <v>48</v>
      </c>
      <c r="C24" s="10">
        <v>1</v>
      </c>
      <c r="D24" s="10">
        <v>9</v>
      </c>
      <c r="E24" s="10">
        <v>1</v>
      </c>
      <c r="F24" s="10">
        <v>3</v>
      </c>
      <c r="G24" s="10">
        <v>0</v>
      </c>
      <c r="H24" s="10">
        <v>0</v>
      </c>
      <c r="I24" s="89">
        <f>SUM(C24:H24)</f>
        <v>14</v>
      </c>
    </row>
    <row r="25" spans="1:15" ht="28.5" x14ac:dyDescent="0.25">
      <c r="A25" s="33">
        <v>10</v>
      </c>
      <c r="B25" s="51" t="s">
        <v>49</v>
      </c>
      <c r="C25" s="10">
        <v>6</v>
      </c>
      <c r="D25" s="10">
        <v>4</v>
      </c>
      <c r="E25" s="10">
        <v>2</v>
      </c>
      <c r="F25" s="10">
        <v>1</v>
      </c>
      <c r="G25" s="10">
        <v>1</v>
      </c>
      <c r="H25" s="10">
        <v>0</v>
      </c>
      <c r="I25" s="89">
        <f>SUM(C25:H25)</f>
        <v>14</v>
      </c>
    </row>
    <row r="26" spans="1:15" ht="29.25" customHeight="1" x14ac:dyDescent="0.25">
      <c r="A26" s="150" t="s">
        <v>18</v>
      </c>
      <c r="B26" s="151"/>
      <c r="C26" s="189"/>
      <c r="D26" s="189"/>
      <c r="E26" s="189"/>
      <c r="F26" s="189"/>
      <c r="G26" s="189"/>
      <c r="H26" s="189"/>
      <c r="I26" s="190"/>
    </row>
    <row r="27" spans="1:15" x14ac:dyDescent="0.25">
      <c r="A27" s="134"/>
      <c r="B27" s="135"/>
      <c r="C27" s="135"/>
      <c r="D27" s="135"/>
      <c r="E27" s="135"/>
      <c r="F27" s="135"/>
      <c r="G27" s="135"/>
      <c r="H27" s="135"/>
      <c r="I27" s="136"/>
    </row>
    <row r="28" spans="1:15" x14ac:dyDescent="0.25">
      <c r="A28" s="137"/>
      <c r="B28" s="138"/>
      <c r="C28" s="138"/>
      <c r="D28" s="138"/>
      <c r="E28" s="138"/>
      <c r="F28" s="138"/>
      <c r="G28" s="138"/>
      <c r="H28" s="138"/>
      <c r="I28" s="139"/>
    </row>
    <row r="29" spans="1:15" x14ac:dyDescent="0.25">
      <c r="A29" s="137"/>
      <c r="B29" s="138"/>
      <c r="C29" s="138"/>
      <c r="D29" s="138"/>
      <c r="E29" s="138"/>
      <c r="F29" s="138"/>
      <c r="G29" s="138"/>
      <c r="H29" s="138"/>
      <c r="I29" s="139"/>
    </row>
    <row r="30" spans="1:15" x14ac:dyDescent="0.25">
      <c r="A30" s="140"/>
      <c r="B30" s="141"/>
      <c r="C30" s="141"/>
      <c r="D30" s="141"/>
      <c r="E30" s="141"/>
      <c r="F30" s="141"/>
      <c r="G30" s="141"/>
      <c r="H30" s="141"/>
      <c r="I30" s="142"/>
    </row>
    <row r="31" spans="1:15" x14ac:dyDescent="0.25">
      <c r="A31" s="153" t="s">
        <v>19</v>
      </c>
      <c r="B31" s="154"/>
      <c r="C31" s="154"/>
      <c r="D31" s="154"/>
      <c r="E31" s="154"/>
      <c r="F31" s="154"/>
      <c r="G31" s="154"/>
      <c r="H31" s="154"/>
      <c r="I31" s="155"/>
    </row>
    <row r="32" spans="1:15" x14ac:dyDescent="0.25">
      <c r="A32" s="134"/>
      <c r="B32" s="135"/>
      <c r="C32" s="135"/>
      <c r="D32" s="135"/>
      <c r="E32" s="135"/>
      <c r="F32" s="135"/>
      <c r="G32" s="135"/>
      <c r="H32" s="135"/>
      <c r="I32" s="136"/>
    </row>
    <row r="33" spans="1:9" x14ac:dyDescent="0.25">
      <c r="A33" s="137"/>
      <c r="B33" s="138"/>
      <c r="C33" s="138"/>
      <c r="D33" s="138"/>
      <c r="E33" s="138"/>
      <c r="F33" s="138"/>
      <c r="G33" s="138"/>
      <c r="H33" s="138"/>
      <c r="I33" s="139"/>
    </row>
    <row r="34" spans="1:9" x14ac:dyDescent="0.25">
      <c r="A34" s="137"/>
      <c r="B34" s="138"/>
      <c r="C34" s="138"/>
      <c r="D34" s="138"/>
      <c r="E34" s="138"/>
      <c r="F34" s="138"/>
      <c r="G34" s="138"/>
      <c r="H34" s="138"/>
      <c r="I34" s="139"/>
    </row>
    <row r="35" spans="1:9" x14ac:dyDescent="0.25">
      <c r="A35" s="140"/>
      <c r="B35" s="141"/>
      <c r="C35" s="141"/>
      <c r="D35" s="141"/>
      <c r="E35" s="141"/>
      <c r="F35" s="141"/>
      <c r="G35" s="141"/>
      <c r="H35" s="141"/>
      <c r="I35" s="142"/>
    </row>
    <row r="37" spans="1:9" x14ac:dyDescent="0.25">
      <c r="A37" s="2"/>
    </row>
  </sheetData>
  <sheetProtection password="C266" sheet="1" objects="1" scenarios="1"/>
  <mergeCells count="14">
    <mergeCell ref="A27:I30"/>
    <mergeCell ref="A31:I31"/>
    <mergeCell ref="A32:I35"/>
    <mergeCell ref="A26:I26"/>
    <mergeCell ref="A19:I19"/>
    <mergeCell ref="A23:I23"/>
    <mergeCell ref="A15:I15"/>
    <mergeCell ref="A7:I7"/>
    <mergeCell ref="C8:I9"/>
    <mergeCell ref="A1:H1"/>
    <mergeCell ref="A4:H4"/>
    <mergeCell ref="A8:B9"/>
    <mergeCell ref="A11:B11"/>
    <mergeCell ref="A12:I12"/>
  </mergeCells>
  <printOptions horizontalCentered="1"/>
  <pageMargins left="0.19685039370078741" right="0.19685039370078741" top="0.19685039370078741" bottom="0.19685039370078741" header="0.31496062992125984" footer="0.31496062992125984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23" sqref="A23:I23"/>
    </sheetView>
  </sheetViews>
  <sheetFormatPr baseColWidth="10" defaultColWidth="11.42578125" defaultRowHeight="15" x14ac:dyDescent="0.25"/>
  <cols>
    <col min="1" max="1" width="4.28515625" style="1" customWidth="1"/>
    <col min="2" max="2" width="39" style="7" customWidth="1"/>
    <col min="3" max="3" width="10.7109375" style="7" customWidth="1"/>
    <col min="4" max="16384" width="11.42578125" style="1"/>
  </cols>
  <sheetData>
    <row r="1" spans="1:9" x14ac:dyDescent="0.25">
      <c r="A1" s="143"/>
      <c r="B1" s="143"/>
      <c r="C1" s="143"/>
      <c r="D1" s="143"/>
      <c r="E1" s="143"/>
      <c r="F1" s="143"/>
      <c r="G1" s="143"/>
      <c r="H1" s="143"/>
    </row>
    <row r="2" spans="1:9" x14ac:dyDescent="0.25">
      <c r="B2" s="5"/>
      <c r="C2" s="5"/>
      <c r="D2" s="2"/>
      <c r="E2" s="2"/>
      <c r="F2" s="2"/>
      <c r="G2" s="2"/>
    </row>
    <row r="3" spans="1:9" x14ac:dyDescent="0.25">
      <c r="B3" s="5"/>
      <c r="C3" s="5"/>
      <c r="D3" s="2"/>
      <c r="E3" s="2"/>
      <c r="F3" s="2"/>
      <c r="G3" s="2"/>
    </row>
    <row r="4" spans="1:9" ht="15.75" x14ac:dyDescent="0.25">
      <c r="A4" s="144" t="s">
        <v>0</v>
      </c>
      <c r="B4" s="144"/>
      <c r="C4" s="144"/>
      <c r="D4" s="144"/>
      <c r="E4" s="144"/>
      <c r="F4" s="144"/>
      <c r="G4" s="144"/>
      <c r="H4" s="144"/>
    </row>
    <row r="5" spans="1:9" x14ac:dyDescent="0.25">
      <c r="A5" s="3"/>
      <c r="B5" s="6"/>
      <c r="C5" s="6"/>
      <c r="D5" s="3"/>
      <c r="E5" s="3"/>
      <c r="F5" s="3"/>
      <c r="G5" s="3"/>
    </row>
    <row r="6" spans="1:9" ht="15.75" x14ac:dyDescent="0.25">
      <c r="A6" s="191" t="s">
        <v>1</v>
      </c>
      <c r="B6" s="191"/>
      <c r="C6" s="191"/>
      <c r="D6" s="191"/>
      <c r="E6" s="191"/>
      <c r="F6" s="191"/>
      <c r="G6" s="191"/>
      <c r="H6" s="191"/>
    </row>
    <row r="7" spans="1:9" x14ac:dyDescent="0.25">
      <c r="B7" s="5"/>
      <c r="C7" s="5"/>
      <c r="D7" s="2"/>
      <c r="E7" s="2"/>
      <c r="F7" s="2"/>
      <c r="G7" s="2"/>
    </row>
    <row r="8" spans="1:9" ht="15" customHeight="1" x14ac:dyDescent="0.25">
      <c r="A8" s="145" t="s">
        <v>2</v>
      </c>
      <c r="B8" s="145"/>
      <c r="C8" s="186" t="s">
        <v>11</v>
      </c>
      <c r="D8" s="186"/>
      <c r="E8" s="186"/>
      <c r="F8" s="186"/>
      <c r="G8" s="186"/>
      <c r="H8" s="186"/>
      <c r="I8" s="186"/>
    </row>
    <row r="9" spans="1:9" ht="15.75" customHeight="1" x14ac:dyDescent="0.25">
      <c r="A9" s="145"/>
      <c r="B9" s="145"/>
      <c r="C9" s="186"/>
      <c r="D9" s="186"/>
      <c r="E9" s="186"/>
      <c r="F9" s="186"/>
      <c r="G9" s="186"/>
      <c r="H9" s="186"/>
      <c r="I9" s="186"/>
    </row>
    <row r="10" spans="1:9" ht="15.75" x14ac:dyDescent="0.25">
      <c r="A10" s="44"/>
      <c r="B10" s="45"/>
      <c r="C10" s="45"/>
      <c r="D10" s="46"/>
      <c r="E10" s="46"/>
      <c r="F10" s="47"/>
      <c r="G10" s="47"/>
      <c r="H10" s="48"/>
      <c r="I10" s="48"/>
    </row>
    <row r="11" spans="1:9" ht="15.75" x14ac:dyDescent="0.25">
      <c r="A11" s="146" t="s">
        <v>12</v>
      </c>
      <c r="B11" s="146"/>
      <c r="C11" s="95" t="s">
        <v>36</v>
      </c>
      <c r="D11" s="96" t="s">
        <v>13</v>
      </c>
      <c r="E11" s="96" t="s">
        <v>14</v>
      </c>
      <c r="F11" s="96" t="s">
        <v>15</v>
      </c>
      <c r="G11" s="96" t="s">
        <v>16</v>
      </c>
      <c r="H11" s="96" t="s">
        <v>17</v>
      </c>
      <c r="I11" s="96" t="s">
        <v>21</v>
      </c>
    </row>
    <row r="12" spans="1:9" ht="19.5" customHeight="1" x14ac:dyDescent="0.25">
      <c r="A12" s="147" t="s">
        <v>90</v>
      </c>
      <c r="B12" s="148"/>
      <c r="C12" s="148"/>
      <c r="D12" s="148"/>
      <c r="E12" s="148"/>
      <c r="F12" s="148"/>
      <c r="G12" s="148"/>
      <c r="H12" s="148"/>
      <c r="I12" s="149"/>
    </row>
    <row r="13" spans="1:9" s="24" customFormat="1" ht="28.5" x14ac:dyDescent="0.25">
      <c r="A13" s="53">
        <v>1</v>
      </c>
      <c r="B13" s="15" t="s">
        <v>50</v>
      </c>
      <c r="C13" s="85">
        <v>5</v>
      </c>
      <c r="D13" s="85">
        <v>2</v>
      </c>
      <c r="E13" s="85">
        <v>6</v>
      </c>
      <c r="F13" s="85">
        <v>0</v>
      </c>
      <c r="G13" s="85">
        <v>0</v>
      </c>
      <c r="H13" s="85">
        <v>0</v>
      </c>
      <c r="I13" s="92">
        <f>SUM(C13:H13)</f>
        <v>13</v>
      </c>
    </row>
    <row r="14" spans="1:9" ht="28.5" x14ac:dyDescent="0.25">
      <c r="A14" s="53">
        <v>2</v>
      </c>
      <c r="B14" s="15" t="s">
        <v>40</v>
      </c>
      <c r="C14" s="85">
        <v>6</v>
      </c>
      <c r="D14" s="85">
        <v>5</v>
      </c>
      <c r="E14" s="85">
        <v>2</v>
      </c>
      <c r="F14" s="85">
        <v>0</v>
      </c>
      <c r="G14" s="85">
        <v>0</v>
      </c>
      <c r="H14" s="85">
        <v>0</v>
      </c>
      <c r="I14" s="92">
        <f>SUM(C14:H14)</f>
        <v>13</v>
      </c>
    </row>
    <row r="15" spans="1:9" ht="20.25" customHeight="1" x14ac:dyDescent="0.25">
      <c r="A15" s="147" t="s">
        <v>89</v>
      </c>
      <c r="B15" s="148"/>
      <c r="C15" s="148"/>
      <c r="D15" s="148"/>
      <c r="E15" s="148"/>
      <c r="F15" s="148"/>
      <c r="G15" s="148"/>
      <c r="H15" s="148"/>
      <c r="I15" s="149"/>
    </row>
    <row r="16" spans="1:9" ht="28.5" x14ac:dyDescent="0.25">
      <c r="A16" s="53">
        <v>3</v>
      </c>
      <c r="B16" s="15" t="s">
        <v>41</v>
      </c>
      <c r="C16" s="85">
        <v>1</v>
      </c>
      <c r="D16" s="85">
        <v>4</v>
      </c>
      <c r="E16" s="85">
        <v>3</v>
      </c>
      <c r="F16" s="85">
        <v>5</v>
      </c>
      <c r="G16" s="85">
        <v>0</v>
      </c>
      <c r="H16" s="85">
        <v>0</v>
      </c>
      <c r="I16" s="92">
        <f t="shared" ref="I16:I18" si="0">SUM(C16:H16)</f>
        <v>13</v>
      </c>
    </row>
    <row r="17" spans="1:9" ht="28.5" x14ac:dyDescent="0.25">
      <c r="A17" s="53">
        <v>4</v>
      </c>
      <c r="B17" s="15" t="s">
        <v>42</v>
      </c>
      <c r="C17" s="85">
        <v>1</v>
      </c>
      <c r="D17" s="85">
        <v>2</v>
      </c>
      <c r="E17" s="85">
        <v>6</v>
      </c>
      <c r="F17" s="85">
        <v>2</v>
      </c>
      <c r="G17" s="85">
        <v>1</v>
      </c>
      <c r="H17" s="85">
        <v>0</v>
      </c>
      <c r="I17" s="92">
        <f t="shared" si="0"/>
        <v>12</v>
      </c>
    </row>
    <row r="18" spans="1:9" ht="28.5" x14ac:dyDescent="0.25">
      <c r="A18" s="53">
        <v>5</v>
      </c>
      <c r="B18" s="15" t="s">
        <v>43</v>
      </c>
      <c r="C18" s="85">
        <v>1</v>
      </c>
      <c r="D18" s="85">
        <v>1</v>
      </c>
      <c r="E18" s="85">
        <v>7</v>
      </c>
      <c r="F18" s="85">
        <v>3</v>
      </c>
      <c r="G18" s="85">
        <v>1</v>
      </c>
      <c r="H18" s="85">
        <v>0</v>
      </c>
      <c r="I18" s="92">
        <f t="shared" si="0"/>
        <v>13</v>
      </c>
    </row>
    <row r="19" spans="1:9" s="24" customFormat="1" ht="21" customHeight="1" x14ac:dyDescent="0.25">
      <c r="A19" s="147" t="s">
        <v>87</v>
      </c>
      <c r="B19" s="148"/>
      <c r="C19" s="148"/>
      <c r="D19" s="148"/>
      <c r="E19" s="148"/>
      <c r="F19" s="148"/>
      <c r="G19" s="148"/>
      <c r="H19" s="148"/>
      <c r="I19" s="149"/>
    </row>
    <row r="20" spans="1:9" ht="28.5" x14ac:dyDescent="0.25">
      <c r="A20" s="53">
        <v>6</v>
      </c>
      <c r="B20" s="15" t="s">
        <v>44</v>
      </c>
      <c r="C20" s="85">
        <v>1</v>
      </c>
      <c r="D20" s="85">
        <v>0</v>
      </c>
      <c r="E20" s="85">
        <v>3</v>
      </c>
      <c r="F20" s="85">
        <v>7</v>
      </c>
      <c r="G20" s="85">
        <v>1</v>
      </c>
      <c r="H20" s="85">
        <v>0</v>
      </c>
      <c r="I20" s="92">
        <f>SUM(C20:H20)</f>
        <v>12</v>
      </c>
    </row>
    <row r="21" spans="1:9" ht="28.5" x14ac:dyDescent="0.25">
      <c r="A21" s="53">
        <v>7</v>
      </c>
      <c r="B21" s="15" t="s">
        <v>45</v>
      </c>
      <c r="C21" s="85">
        <v>4</v>
      </c>
      <c r="D21" s="85">
        <v>4</v>
      </c>
      <c r="E21" s="85">
        <v>4</v>
      </c>
      <c r="F21" s="85">
        <v>1</v>
      </c>
      <c r="G21" s="85">
        <v>0</v>
      </c>
      <c r="H21" s="85">
        <v>0</v>
      </c>
      <c r="I21" s="92">
        <f t="shared" ref="I21:I22" si="1">SUM(C21:H21)</f>
        <v>13</v>
      </c>
    </row>
    <row r="22" spans="1:9" ht="42.75" x14ac:dyDescent="0.25">
      <c r="A22" s="53">
        <v>8</v>
      </c>
      <c r="B22" s="15" t="s">
        <v>46</v>
      </c>
      <c r="C22" s="85">
        <v>7</v>
      </c>
      <c r="D22" s="85">
        <v>3</v>
      </c>
      <c r="E22" s="85">
        <v>2</v>
      </c>
      <c r="F22" s="85">
        <v>1</v>
      </c>
      <c r="G22" s="85">
        <v>0</v>
      </c>
      <c r="H22" s="85">
        <v>0</v>
      </c>
      <c r="I22" s="92">
        <f t="shared" si="1"/>
        <v>13</v>
      </c>
    </row>
    <row r="23" spans="1:9" s="24" customFormat="1" ht="20.25" customHeight="1" x14ac:dyDescent="0.25">
      <c r="A23" s="147" t="s">
        <v>88</v>
      </c>
      <c r="B23" s="148"/>
      <c r="C23" s="148"/>
      <c r="D23" s="148"/>
      <c r="E23" s="148"/>
      <c r="F23" s="148"/>
      <c r="G23" s="148"/>
      <c r="H23" s="148"/>
      <c r="I23" s="149"/>
    </row>
    <row r="24" spans="1:9" ht="28.5" x14ac:dyDescent="0.25">
      <c r="A24" s="53">
        <v>9</v>
      </c>
      <c r="B24" s="15" t="s">
        <v>48</v>
      </c>
      <c r="C24" s="85">
        <v>2</v>
      </c>
      <c r="D24" s="85">
        <v>4</v>
      </c>
      <c r="E24" s="85">
        <v>6</v>
      </c>
      <c r="F24" s="85">
        <v>1</v>
      </c>
      <c r="G24" s="85">
        <v>0</v>
      </c>
      <c r="H24" s="85">
        <v>0</v>
      </c>
      <c r="I24" s="92">
        <f>SUM(C24:H24)</f>
        <v>13</v>
      </c>
    </row>
    <row r="25" spans="1:9" ht="28.5" x14ac:dyDescent="0.25">
      <c r="A25" s="53">
        <v>10</v>
      </c>
      <c r="B25" s="15" t="s">
        <v>49</v>
      </c>
      <c r="C25" s="85">
        <v>2</v>
      </c>
      <c r="D25" s="85">
        <v>4</v>
      </c>
      <c r="E25" s="85">
        <v>4</v>
      </c>
      <c r="F25" s="85">
        <v>2</v>
      </c>
      <c r="G25" s="85">
        <v>1</v>
      </c>
      <c r="H25" s="85">
        <v>0</v>
      </c>
      <c r="I25" s="92">
        <f>SUM(C25:H25)</f>
        <v>13</v>
      </c>
    </row>
    <row r="26" spans="1:9" ht="18" customHeight="1" x14ac:dyDescent="0.25">
      <c r="A26" s="150" t="s">
        <v>18</v>
      </c>
      <c r="B26" s="151"/>
      <c r="C26" s="151"/>
      <c r="D26" s="151"/>
      <c r="E26" s="151"/>
      <c r="F26" s="151"/>
      <c r="G26" s="151"/>
      <c r="H26" s="151"/>
      <c r="I26" s="152"/>
    </row>
    <row r="27" spans="1:9" x14ac:dyDescent="0.25">
      <c r="A27" s="134"/>
      <c r="B27" s="135"/>
      <c r="C27" s="135"/>
      <c r="D27" s="135"/>
      <c r="E27" s="135"/>
      <c r="F27" s="135"/>
      <c r="G27" s="135"/>
      <c r="H27" s="135"/>
      <c r="I27" s="136"/>
    </row>
    <row r="28" spans="1:9" x14ac:dyDescent="0.25">
      <c r="A28" s="137"/>
      <c r="B28" s="138"/>
      <c r="C28" s="138"/>
      <c r="D28" s="138"/>
      <c r="E28" s="138"/>
      <c r="F28" s="138"/>
      <c r="G28" s="138"/>
      <c r="H28" s="138"/>
      <c r="I28" s="139"/>
    </row>
    <row r="29" spans="1:9" x14ac:dyDescent="0.25">
      <c r="A29" s="137"/>
      <c r="B29" s="138"/>
      <c r="C29" s="138"/>
      <c r="D29" s="138"/>
      <c r="E29" s="138"/>
      <c r="F29" s="138"/>
      <c r="G29" s="138"/>
      <c r="H29" s="138"/>
      <c r="I29" s="139"/>
    </row>
    <row r="30" spans="1:9" x14ac:dyDescent="0.25">
      <c r="A30" s="140"/>
      <c r="B30" s="141"/>
      <c r="C30" s="141"/>
      <c r="D30" s="141"/>
      <c r="E30" s="141"/>
      <c r="F30" s="141"/>
      <c r="G30" s="141"/>
      <c r="H30" s="141"/>
      <c r="I30" s="142"/>
    </row>
    <row r="31" spans="1:9" x14ac:dyDescent="0.25">
      <c r="A31" s="153" t="s">
        <v>19</v>
      </c>
      <c r="B31" s="154"/>
      <c r="C31" s="154"/>
      <c r="D31" s="154"/>
      <c r="E31" s="154"/>
      <c r="F31" s="154"/>
      <c r="G31" s="154"/>
      <c r="H31" s="154"/>
      <c r="I31" s="155"/>
    </row>
    <row r="32" spans="1:9" x14ac:dyDescent="0.25">
      <c r="A32" s="134"/>
      <c r="B32" s="135"/>
      <c r="C32" s="135"/>
      <c r="D32" s="135"/>
      <c r="E32" s="135"/>
      <c r="F32" s="135"/>
      <c r="G32" s="135"/>
      <c r="H32" s="135"/>
      <c r="I32" s="136"/>
    </row>
    <row r="33" spans="1:9" x14ac:dyDescent="0.25">
      <c r="A33" s="137"/>
      <c r="B33" s="138"/>
      <c r="C33" s="138"/>
      <c r="D33" s="138"/>
      <c r="E33" s="138"/>
      <c r="F33" s="138"/>
      <c r="G33" s="138"/>
      <c r="H33" s="138"/>
      <c r="I33" s="139"/>
    </row>
    <row r="34" spans="1:9" x14ac:dyDescent="0.25">
      <c r="A34" s="137"/>
      <c r="B34" s="138"/>
      <c r="C34" s="138"/>
      <c r="D34" s="138"/>
      <c r="E34" s="138"/>
      <c r="F34" s="138"/>
      <c r="G34" s="138"/>
      <c r="H34" s="138"/>
      <c r="I34" s="139"/>
    </row>
    <row r="35" spans="1:9" x14ac:dyDescent="0.25">
      <c r="A35" s="140"/>
      <c r="B35" s="141"/>
      <c r="C35" s="141"/>
      <c r="D35" s="141"/>
      <c r="E35" s="141"/>
      <c r="F35" s="141"/>
      <c r="G35" s="141"/>
      <c r="H35" s="141"/>
      <c r="I35" s="142"/>
    </row>
    <row r="37" spans="1:9" x14ac:dyDescent="0.25">
      <c r="A37" s="2"/>
    </row>
  </sheetData>
  <sheetProtection password="C266" sheet="1" objects="1" scenarios="1"/>
  <mergeCells count="14">
    <mergeCell ref="A27:I30"/>
    <mergeCell ref="A31:I31"/>
    <mergeCell ref="A32:I35"/>
    <mergeCell ref="A26:I26"/>
    <mergeCell ref="A19:I19"/>
    <mergeCell ref="A23:I23"/>
    <mergeCell ref="A12:I12"/>
    <mergeCell ref="A15:I15"/>
    <mergeCell ref="C8:I9"/>
    <mergeCell ref="A1:H1"/>
    <mergeCell ref="A4:H4"/>
    <mergeCell ref="A6:H6"/>
    <mergeCell ref="A8:B9"/>
    <mergeCell ref="A11:B1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REGION O</vt:lpstr>
      <vt:lpstr>REGION I</vt:lpstr>
      <vt:lpstr>REGION II</vt:lpstr>
      <vt:lpstr>REGIONIII</vt:lpstr>
      <vt:lpstr>REGIONIV</vt:lpstr>
      <vt:lpstr>REGIONV</vt:lpstr>
      <vt:lpstr>REGIONVI</vt:lpstr>
      <vt:lpstr>REGIONVII</vt:lpstr>
      <vt:lpstr>REGIONVIII</vt:lpstr>
      <vt:lpstr>CONGLOMERADO ENE-JUN 2017</vt:lpstr>
      <vt:lpstr>GRAF. ENE-JUN 2017</vt:lpstr>
      <vt:lpstr>Graf. Promedio Ene-Jun 2017</vt:lpstr>
      <vt:lpstr>Gráf indicadores Ene-Jun 2017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Ariadna Acosta</dc:creator>
  <cp:lastModifiedBy>Evelyn Santana</cp:lastModifiedBy>
  <cp:lastPrinted>2017-04-28T12:13:01Z</cp:lastPrinted>
  <dcterms:created xsi:type="dcterms:W3CDTF">2012-08-20T14:04:35Z</dcterms:created>
  <dcterms:modified xsi:type="dcterms:W3CDTF">2017-09-29T19:08:05Z</dcterms:modified>
</cp:coreProperties>
</file>