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C" lockStructure="1"/>
  <bookViews>
    <workbookView xWindow="480" yWindow="870" windowWidth="15480" windowHeight="7740" activeTab="1"/>
  </bookViews>
  <sheets>
    <sheet name="General|2014" sheetId="8" r:id="rId1"/>
    <sheet name="Cumplimiento de despacho a Hosp" sheetId="9" r:id="rId2"/>
    <sheet name="Cumplimiento entregas a tiempo" sheetId="3" r:id="rId3"/>
  </sheets>
  <definedNames>
    <definedName name="_xlnm.Print_Area" localSheetId="1">'Cumplimiento de despacho a Hosp'!$A$1:$J$49</definedName>
    <definedName name="_xlnm.Print_Area" localSheetId="2">'Cumplimiento entregas a tiempo'!$A$1:$J$49</definedName>
    <definedName name="_xlnm.Print_Area" localSheetId="0">'General|2014'!$A$1:$V$49</definedName>
  </definedNames>
  <calcPr calcId="145621"/>
</workbook>
</file>

<file path=xl/calcChain.xml><?xml version="1.0" encoding="utf-8"?>
<calcChain xmlns="http://schemas.openxmlformats.org/spreadsheetml/2006/main">
  <c r="C19" i="9" l="1"/>
  <c r="B19" i="9"/>
  <c r="D18" i="9"/>
  <c r="D17" i="9"/>
  <c r="D16" i="9"/>
  <c r="D15" i="9"/>
  <c r="D14" i="9"/>
  <c r="D13" i="9"/>
  <c r="D12" i="9"/>
  <c r="D11" i="9"/>
  <c r="D10" i="9"/>
  <c r="D9" i="9"/>
  <c r="D8" i="9"/>
  <c r="D7" i="9"/>
  <c r="AA19" i="8"/>
  <c r="Z19" i="8"/>
  <c r="AB19" i="8"/>
  <c r="X19" i="8"/>
  <c r="W19" i="8"/>
  <c r="U19" i="8"/>
  <c r="T19" i="8"/>
  <c r="R19" i="8"/>
  <c r="Q19" i="8"/>
  <c r="O19" i="8"/>
  <c r="N19" i="8"/>
  <c r="L19" i="8"/>
  <c r="K19" i="8"/>
  <c r="I19" i="8"/>
  <c r="H19" i="8"/>
  <c r="F19" i="8"/>
  <c r="E19" i="8"/>
  <c r="C19" i="8"/>
  <c r="B19" i="8"/>
  <c r="D19" i="8"/>
  <c r="AB18" i="8"/>
  <c r="Y18" i="8"/>
  <c r="V18" i="8"/>
  <c r="S18" i="8"/>
  <c r="P18" i="8"/>
  <c r="M18" i="8"/>
  <c r="J18" i="8"/>
  <c r="G18" i="8"/>
  <c r="D18" i="8"/>
  <c r="AB17" i="8"/>
  <c r="Y17" i="8"/>
  <c r="V17" i="8"/>
  <c r="S17" i="8"/>
  <c r="P17" i="8"/>
  <c r="M17" i="8"/>
  <c r="J17" i="8"/>
  <c r="G17" i="8"/>
  <c r="D17" i="8"/>
  <c r="AB16" i="8"/>
  <c r="Y16" i="8"/>
  <c r="V16" i="8"/>
  <c r="S16" i="8"/>
  <c r="P16" i="8"/>
  <c r="M16" i="8"/>
  <c r="J16" i="8"/>
  <c r="G16" i="8"/>
  <c r="D16" i="8"/>
  <c r="AB15" i="8"/>
  <c r="Y15" i="8"/>
  <c r="V15" i="8"/>
  <c r="S15" i="8"/>
  <c r="P15" i="8"/>
  <c r="M15" i="8"/>
  <c r="J15" i="8"/>
  <c r="G15" i="8"/>
  <c r="D15" i="8"/>
  <c r="AB14" i="8"/>
  <c r="Y14" i="8"/>
  <c r="V14" i="8"/>
  <c r="S14" i="8"/>
  <c r="P14" i="8"/>
  <c r="M14" i="8"/>
  <c r="J14" i="8"/>
  <c r="G14" i="8"/>
  <c r="D14" i="8"/>
  <c r="AB13" i="8"/>
  <c r="Y13" i="8"/>
  <c r="V13" i="8"/>
  <c r="S13" i="8"/>
  <c r="P13" i="8"/>
  <c r="M13" i="8"/>
  <c r="J13" i="8"/>
  <c r="G13" i="8"/>
  <c r="D13" i="8"/>
  <c r="AB12" i="8"/>
  <c r="Y12" i="8"/>
  <c r="V12" i="8"/>
  <c r="S12" i="8"/>
  <c r="P12" i="8"/>
  <c r="M12" i="8"/>
  <c r="J12" i="8"/>
  <c r="G12" i="8"/>
  <c r="D12" i="8"/>
  <c r="AB11" i="8"/>
  <c r="Y11" i="8"/>
  <c r="V11" i="8"/>
  <c r="S11" i="8"/>
  <c r="P11" i="8"/>
  <c r="M11" i="8"/>
  <c r="J11" i="8"/>
  <c r="G11" i="8"/>
  <c r="D11" i="8"/>
  <c r="AB10" i="8"/>
  <c r="Y10" i="8"/>
  <c r="V10" i="8"/>
  <c r="S10" i="8"/>
  <c r="P10" i="8"/>
  <c r="M10" i="8"/>
  <c r="J10" i="8"/>
  <c r="G10" i="8"/>
  <c r="D10" i="8"/>
  <c r="AB9" i="8"/>
  <c r="Y9" i="8"/>
  <c r="V9" i="8"/>
  <c r="S9" i="8"/>
  <c r="P9" i="8"/>
  <c r="M9" i="8"/>
  <c r="J9" i="8"/>
  <c r="G9" i="8"/>
  <c r="D9" i="8"/>
  <c r="AB8" i="8"/>
  <c r="Y8" i="8"/>
  <c r="V8" i="8"/>
  <c r="S8" i="8"/>
  <c r="P8" i="8"/>
  <c r="M8" i="8"/>
  <c r="J8" i="8"/>
  <c r="G8" i="8"/>
  <c r="D8" i="8"/>
  <c r="AB7" i="8"/>
  <c r="Y7" i="8"/>
  <c r="V7" i="8"/>
  <c r="S7" i="8"/>
  <c r="P7" i="8"/>
  <c r="M7" i="8"/>
  <c r="J7" i="8"/>
  <c r="G7" i="8"/>
  <c r="D7" i="8"/>
  <c r="D8" i="3"/>
  <c r="D9" i="3"/>
  <c r="D10" i="3"/>
  <c r="D11" i="3"/>
  <c r="D12" i="3"/>
  <c r="D13" i="3"/>
  <c r="D14" i="3"/>
  <c r="D15" i="3"/>
  <c r="D16" i="3"/>
  <c r="D17" i="3"/>
  <c r="D18" i="3"/>
  <c r="D7" i="3"/>
  <c r="C19" i="3"/>
  <c r="B19" i="3"/>
  <c r="G19" i="8"/>
  <c r="J19" i="8"/>
  <c r="Y19" i="8"/>
  <c r="M19" i="8"/>
  <c r="P19" i="8"/>
  <c r="S19" i="8"/>
  <c r="V19" i="8"/>
  <c r="D19" i="3" l="1"/>
  <c r="D19" i="9"/>
</calcChain>
</file>

<file path=xl/sharedStrings.xml><?xml version="1.0" encoding="utf-8"?>
<sst xmlns="http://schemas.openxmlformats.org/spreadsheetml/2006/main" count="66" uniqueCount="24">
  <si>
    <t>Indicador:</t>
  </si>
  <si>
    <t>Nivel de cumplimiento del Despacho</t>
  </si>
  <si>
    <t>Servicio:</t>
  </si>
  <si>
    <t>Área:</t>
  </si>
  <si>
    <t>Programado</t>
  </si>
  <si>
    <t>Despachado</t>
  </si>
  <si>
    <t>%</t>
  </si>
  <si>
    <t>Dispensación de Medicamentos</t>
  </si>
  <si>
    <t>PESCCA</t>
  </si>
  <si>
    <t>PAUSAM</t>
  </si>
  <si>
    <t>PAUCIN</t>
  </si>
  <si>
    <t>PRONEPAR</t>
  </si>
  <si>
    <t>PROMEDIA</t>
  </si>
  <si>
    <t>PROMEGOTAS</t>
  </si>
  <si>
    <t>PROPACER</t>
  </si>
  <si>
    <t>PROGRAMAS SOCIALES</t>
  </si>
  <si>
    <t>Total 2014</t>
  </si>
  <si>
    <t>PRONARCOR</t>
  </si>
  <si>
    <t>Trámites y Servicios para la Salud</t>
  </si>
  <si>
    <t>HOSPITALES</t>
  </si>
  <si>
    <t>PROMEPSAL</t>
  </si>
  <si>
    <t>Cumplimiento de Despacho a Hospitales</t>
  </si>
  <si>
    <t>Cumplimiento Entregas a Tiempo a Hospitales</t>
  </si>
  <si>
    <t>Nivel de cumplimiento de Entregas a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</si>
</sst>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4" fillId="2" borderId="2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5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0" applyFont="1" applyFill="1"/>
    <xf numFmtId="10" fontId="6" fillId="0" borderId="0" xfId="0" applyNumberFormat="1" applyFont="1" applyFill="1" applyBorder="1"/>
    <xf numFmtId="10" fontId="7" fillId="0" borderId="0" xfId="0" applyNumberFormat="1" applyFont="1" applyFill="1" applyBorder="1"/>
    <xf numFmtId="10" fontId="8" fillId="0" borderId="0" xfId="0" applyNumberFormat="1" applyFont="1" applyFill="1" applyBorder="1"/>
    <xf numFmtId="0" fontId="0" fillId="0" borderId="0" xfId="0" applyFill="1" applyBorder="1"/>
    <xf numFmtId="10" fontId="3" fillId="0" borderId="0" xfId="0" applyNumberFormat="1" applyFont="1" applyFill="1" applyBorder="1"/>
    <xf numFmtId="0" fontId="0" fillId="0" borderId="0" xfId="0" applyFill="1"/>
    <xf numFmtId="17" fontId="5" fillId="3" borderId="0" xfId="0" applyNumberFormat="1" applyFont="1" applyFill="1" applyBorder="1" applyAlignment="1">
      <alignment horizontal="left"/>
    </xf>
    <xf numFmtId="10" fontId="3" fillId="3" borderId="0" xfId="0" applyNumberFormat="1" applyFont="1" applyFill="1" applyBorder="1"/>
    <xf numFmtId="3" fontId="5" fillId="3" borderId="0" xfId="0" applyNumberFormat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4" fillId="4" borderId="10" xfId="0" applyFont="1" applyFill="1" applyBorder="1"/>
    <xf numFmtId="0" fontId="4" fillId="4" borderId="9" xfId="0" applyFont="1" applyFill="1" applyBorder="1"/>
    <xf numFmtId="0" fontId="4" fillId="4" borderId="0" xfId="0" applyFont="1" applyFill="1" applyBorder="1"/>
    <xf numFmtId="10" fontId="3" fillId="4" borderId="0" xfId="0" applyNumberFormat="1" applyFont="1" applyFill="1" applyBorder="1"/>
    <xf numFmtId="3" fontId="3" fillId="4" borderId="0" xfId="0" applyNumberFormat="1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5" fillId="4" borderId="0" xfId="0" applyFont="1" applyFill="1" applyProtection="1">
      <protection locked="0"/>
    </xf>
    <xf numFmtId="10" fontId="8" fillId="4" borderId="0" xfId="0" applyNumberFormat="1" applyFont="1" applyFill="1" applyBorder="1"/>
    <xf numFmtId="10" fontId="3" fillId="5" borderId="0" xfId="0" applyNumberFormat="1" applyFont="1" applyFill="1" applyBorder="1"/>
    <xf numFmtId="3" fontId="5" fillId="5" borderId="0" xfId="0" applyNumberFormat="1" applyFont="1" applyFill="1" applyBorder="1" applyProtection="1">
      <protection locked="0"/>
    </xf>
    <xf numFmtId="4" fontId="5" fillId="3" borderId="0" xfId="0" applyNumberFormat="1" applyFont="1" applyFill="1" applyProtection="1">
      <protection locked="0"/>
    </xf>
    <xf numFmtId="3" fontId="5" fillId="3" borderId="0" xfId="0" applyNumberFormat="1" applyFont="1" applyFill="1" applyProtection="1">
      <protection locked="0"/>
    </xf>
    <xf numFmtId="3" fontId="5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% Cumplimiento de entregas 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PESCCA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'General|2014'!$D$6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'General|2014'!$A$19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'General|2014'!$D$19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638656"/>
        <c:axId val="93640960"/>
        <c:axId val="0"/>
      </c:bar3DChart>
      <c:catAx>
        <c:axId val="936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3640960"/>
        <c:crosses val="autoZero"/>
        <c:auto val="1"/>
        <c:lblAlgn val="ctr"/>
        <c:lblOffset val="100"/>
        <c:noMultiLvlLbl val="0"/>
      </c:catAx>
      <c:valAx>
        <c:axId val="93640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363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% Cumplimiento de despacho a Hospitales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'Cumplimiento de despacho a Hosp'!$D$6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'Cumplimiento de despacho a Hosp'!$A$19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'Cumplimiento de despacho a Hosp'!$D$19</c:f>
              <c:numCache>
                <c:formatCode>0.00%</c:formatCode>
                <c:ptCount val="1"/>
                <c:pt idx="0">
                  <c:v>1.3044507575757576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818688"/>
        <c:axId val="258757376"/>
        <c:axId val="0"/>
      </c:bar3DChart>
      <c:catAx>
        <c:axId val="2488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58757376"/>
        <c:crosses val="autoZero"/>
        <c:auto val="1"/>
        <c:lblAlgn val="ctr"/>
        <c:lblOffset val="100"/>
        <c:noMultiLvlLbl val="0"/>
      </c:catAx>
      <c:valAx>
        <c:axId val="258757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4881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% Cumplimiento de Entregas a Tiempo  a Hospitales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'Cumplimiento entregas a tiempo'!$D$6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'Cumplimiento entregas a tiempo'!$A$19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'Cumplimiento entregas a tiempo'!$D$19</c:f>
              <c:numCache>
                <c:formatCode>0.00%</c:formatCode>
                <c:ptCount val="1"/>
                <c:pt idx="0">
                  <c:v>1.3044507575757576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1827968"/>
        <c:axId val="281936256"/>
        <c:axId val="0"/>
      </c:bar3DChart>
      <c:catAx>
        <c:axId val="2818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1936256"/>
        <c:crosses val="autoZero"/>
        <c:auto val="1"/>
        <c:lblAlgn val="ctr"/>
        <c:lblOffset val="100"/>
        <c:noMultiLvlLbl val="0"/>
      </c:catAx>
      <c:valAx>
        <c:axId val="281936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182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% Cumplimiento de entregas 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PAUSAM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'General|2014'!$G$6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'General|2014'!$A$19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'General|2014'!$G$19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921472"/>
        <c:axId val="97825152"/>
        <c:axId val="0"/>
      </c:bar3DChart>
      <c:catAx>
        <c:axId val="969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7825152"/>
        <c:crosses val="autoZero"/>
        <c:auto val="1"/>
        <c:lblAlgn val="ctr"/>
        <c:lblOffset val="100"/>
        <c:noMultiLvlLbl val="0"/>
      </c:catAx>
      <c:valAx>
        <c:axId val="97825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92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% Cumplimiento de entregas 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 PAUCIN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'General|2014'!$J$6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'General|2014'!$A$19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'General|2014'!$J$19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811648"/>
        <c:axId val="114813184"/>
        <c:axId val="0"/>
      </c:bar3DChart>
      <c:catAx>
        <c:axId val="1148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813184"/>
        <c:crosses val="autoZero"/>
        <c:auto val="1"/>
        <c:lblAlgn val="ctr"/>
        <c:lblOffset val="100"/>
        <c:noMultiLvlLbl val="0"/>
      </c:catAx>
      <c:valAx>
        <c:axId val="114813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81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% Cumplimiento de entregas 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PRONEPAR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'General|2014'!$M$6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'General|2014'!$A$19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'General|2014'!$M$19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793152"/>
        <c:axId val="117795072"/>
        <c:axId val="0"/>
      </c:bar3DChart>
      <c:catAx>
        <c:axId val="1177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7795072"/>
        <c:crosses val="autoZero"/>
        <c:auto val="1"/>
        <c:lblAlgn val="ctr"/>
        <c:lblOffset val="100"/>
        <c:noMultiLvlLbl val="0"/>
      </c:catAx>
      <c:valAx>
        <c:axId val="117795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779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% Cumplimiento de entregas 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PROMEDIA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'General|2014'!$P$6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'General|2014'!$A$19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'General|2014'!$P$19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24960"/>
        <c:axId val="125520512"/>
        <c:axId val="0"/>
      </c:bar3DChart>
      <c:catAx>
        <c:axId val="1244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5520512"/>
        <c:crosses val="autoZero"/>
        <c:auto val="1"/>
        <c:lblAlgn val="ctr"/>
        <c:lblOffset val="100"/>
        <c:noMultiLvlLbl val="0"/>
      </c:catAx>
      <c:valAx>
        <c:axId val="125520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42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% Cumplimiento de entregas 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PROMEGOTAS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'General|2014'!$S$6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'General|2014'!$A$19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'General|2014'!$S$19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445056"/>
        <c:axId val="168446592"/>
        <c:axId val="0"/>
      </c:bar3DChart>
      <c:catAx>
        <c:axId val="1684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446592"/>
        <c:crosses val="autoZero"/>
        <c:auto val="1"/>
        <c:lblAlgn val="ctr"/>
        <c:lblOffset val="100"/>
        <c:noMultiLvlLbl val="0"/>
      </c:catAx>
      <c:valAx>
        <c:axId val="168446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44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% Cumplimiento de entregas 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PROPACER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'General|2014'!$V$6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'General|2014'!$A$19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'General|2014'!$V$19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203456"/>
        <c:axId val="173204992"/>
        <c:axId val="0"/>
      </c:bar3DChart>
      <c:catAx>
        <c:axId val="1732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3204992"/>
        <c:crosses val="autoZero"/>
        <c:auto val="1"/>
        <c:lblAlgn val="ctr"/>
        <c:lblOffset val="100"/>
        <c:noMultiLvlLbl val="0"/>
      </c:catAx>
      <c:valAx>
        <c:axId val="173204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320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% Cumplimiento de entregas 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PRONARCOR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'General|2014'!$Y$6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'General|2014'!$A$19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'General|2014'!$Y$19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339776"/>
        <c:axId val="215341312"/>
        <c:axId val="0"/>
      </c:bar3DChart>
      <c:catAx>
        <c:axId val="2153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5341312"/>
        <c:crosses val="autoZero"/>
        <c:auto val="1"/>
        <c:lblAlgn val="ctr"/>
        <c:lblOffset val="100"/>
        <c:noMultiLvlLbl val="0"/>
      </c:catAx>
      <c:valAx>
        <c:axId val="215341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533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% Cumplimiento de entregas 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</a:rPr>
              <a:t>PROMEPSAL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'General|2014'!$AB$6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'General|2014'!$A$19</c:f>
              <c:strCache>
                <c:ptCount val="1"/>
                <c:pt idx="0">
                  <c:v>Total 2014</c:v>
                </c:pt>
              </c:strCache>
            </c:strRef>
          </c:cat>
          <c:val>
            <c:numRef>
              <c:f>'General|2014'!$AB$19</c:f>
              <c:numCache>
                <c:formatCode>0.00%</c:formatCode>
                <c:ptCount val="1"/>
                <c:pt idx="0">
                  <c:v>0.97313620738473494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6230400"/>
        <c:axId val="246494336"/>
        <c:axId val="0"/>
      </c:bar3DChart>
      <c:catAx>
        <c:axId val="2462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46494336"/>
        <c:crosses val="autoZero"/>
        <c:auto val="1"/>
        <c:lblAlgn val="ctr"/>
        <c:lblOffset val="100"/>
        <c:noMultiLvlLbl val="0"/>
      </c:catAx>
      <c:valAx>
        <c:axId val="246494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4623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600075</xdr:colOff>
      <xdr:row>2</xdr:row>
      <xdr:rowOff>152400</xdr:rowOff>
    </xdr:to>
    <xdr:pic>
      <xdr:nvPicPr>
        <xdr:cNvPr id="2646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866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20</xdr:row>
      <xdr:rowOff>180975</xdr:rowOff>
    </xdr:from>
    <xdr:to>
      <xdr:col>5</xdr:col>
      <xdr:colOff>123825</xdr:colOff>
      <xdr:row>34</xdr:row>
      <xdr:rowOff>19050</xdr:rowOff>
    </xdr:to>
    <xdr:graphicFrame macro="">
      <xdr:nvGraphicFramePr>
        <xdr:cNvPr id="2646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20</xdr:row>
      <xdr:rowOff>161925</xdr:rowOff>
    </xdr:from>
    <xdr:to>
      <xdr:col>10</xdr:col>
      <xdr:colOff>323850</xdr:colOff>
      <xdr:row>34</xdr:row>
      <xdr:rowOff>9525</xdr:rowOff>
    </xdr:to>
    <xdr:graphicFrame macro="">
      <xdr:nvGraphicFramePr>
        <xdr:cNvPr id="2646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20</xdr:row>
      <xdr:rowOff>161925</xdr:rowOff>
    </xdr:from>
    <xdr:to>
      <xdr:col>15</xdr:col>
      <xdr:colOff>171450</xdr:colOff>
      <xdr:row>33</xdr:row>
      <xdr:rowOff>180975</xdr:rowOff>
    </xdr:to>
    <xdr:graphicFrame macro="">
      <xdr:nvGraphicFramePr>
        <xdr:cNvPr id="264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285750</xdr:colOff>
      <xdr:row>20</xdr:row>
      <xdr:rowOff>161925</xdr:rowOff>
    </xdr:from>
    <xdr:to>
      <xdr:col>20</xdr:col>
      <xdr:colOff>76200</xdr:colOff>
      <xdr:row>33</xdr:row>
      <xdr:rowOff>161925</xdr:rowOff>
    </xdr:to>
    <xdr:graphicFrame macro="">
      <xdr:nvGraphicFramePr>
        <xdr:cNvPr id="2646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35</xdr:row>
      <xdr:rowOff>57150</xdr:rowOff>
    </xdr:from>
    <xdr:to>
      <xdr:col>5</xdr:col>
      <xdr:colOff>114300</xdr:colOff>
      <xdr:row>48</xdr:row>
      <xdr:rowOff>85725</xdr:rowOff>
    </xdr:to>
    <xdr:graphicFrame macro="">
      <xdr:nvGraphicFramePr>
        <xdr:cNvPr id="2646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238125</xdr:colOff>
      <xdr:row>35</xdr:row>
      <xdr:rowOff>47625</xdr:rowOff>
    </xdr:from>
    <xdr:to>
      <xdr:col>10</xdr:col>
      <xdr:colOff>323850</xdr:colOff>
      <xdr:row>48</xdr:row>
      <xdr:rowOff>104775</xdr:rowOff>
    </xdr:to>
    <xdr:graphicFrame macro="">
      <xdr:nvGraphicFramePr>
        <xdr:cNvPr id="2646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400050</xdr:colOff>
      <xdr:row>35</xdr:row>
      <xdr:rowOff>28575</xdr:rowOff>
    </xdr:from>
    <xdr:to>
      <xdr:col>15</xdr:col>
      <xdr:colOff>180975</xdr:colOff>
      <xdr:row>48</xdr:row>
      <xdr:rowOff>95250</xdr:rowOff>
    </xdr:to>
    <xdr:graphicFrame macro="">
      <xdr:nvGraphicFramePr>
        <xdr:cNvPr id="26466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266700</xdr:colOff>
      <xdr:row>35</xdr:row>
      <xdr:rowOff>19050</xdr:rowOff>
    </xdr:from>
    <xdr:to>
      <xdr:col>20</xdr:col>
      <xdr:colOff>95250</xdr:colOff>
      <xdr:row>48</xdr:row>
      <xdr:rowOff>104775</xdr:rowOff>
    </xdr:to>
    <xdr:graphicFrame macro="">
      <xdr:nvGraphicFramePr>
        <xdr:cNvPr id="2646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152400</xdr:colOff>
      <xdr:row>35</xdr:row>
      <xdr:rowOff>28575</xdr:rowOff>
    </xdr:from>
    <xdr:to>
      <xdr:col>24</xdr:col>
      <xdr:colOff>590550</xdr:colOff>
      <xdr:row>48</xdr:row>
      <xdr:rowOff>114300</xdr:rowOff>
    </xdr:to>
    <xdr:graphicFrame macro="">
      <xdr:nvGraphicFramePr>
        <xdr:cNvPr id="2646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600075</xdr:colOff>
      <xdr:row>2</xdr:row>
      <xdr:rowOff>133350</xdr:rowOff>
    </xdr:to>
    <xdr:pic>
      <xdr:nvPicPr>
        <xdr:cNvPr id="114893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866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20</xdr:row>
      <xdr:rowOff>180975</xdr:rowOff>
    </xdr:from>
    <xdr:to>
      <xdr:col>5</xdr:col>
      <xdr:colOff>123825</xdr:colOff>
      <xdr:row>34</xdr:row>
      <xdr:rowOff>19050</xdr:rowOff>
    </xdr:to>
    <xdr:graphicFrame macro="">
      <xdr:nvGraphicFramePr>
        <xdr:cNvPr id="11489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600075</xdr:colOff>
      <xdr:row>2</xdr:row>
      <xdr:rowOff>133350</xdr:rowOff>
    </xdr:to>
    <xdr:pic>
      <xdr:nvPicPr>
        <xdr:cNvPr id="12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866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20</xdr:row>
      <xdr:rowOff>180975</xdr:rowOff>
    </xdr:from>
    <xdr:to>
      <xdr:col>5</xdr:col>
      <xdr:colOff>123825</xdr:colOff>
      <xdr:row>34</xdr:row>
      <xdr:rowOff>19050</xdr:rowOff>
    </xdr:to>
    <xdr:graphicFrame macro="">
      <xdr:nvGraphicFramePr>
        <xdr:cNvPr id="12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H31"/>
  <sheetViews>
    <sheetView showGridLines="0" zoomScale="92" zoomScaleNormal="92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8" sqref="C8"/>
    </sheetView>
  </sheetViews>
  <sheetFormatPr baseColWidth="10" defaultRowHeight="15" x14ac:dyDescent="0.25"/>
  <cols>
    <col min="1" max="7" width="9.7109375" customWidth="1"/>
    <col min="8" max="8" width="13" customWidth="1"/>
    <col min="9" max="9" width="12.7109375" customWidth="1"/>
    <col min="10" max="10" width="9.7109375" customWidth="1"/>
    <col min="11" max="12" width="10.85546875" bestFit="1" customWidth="1"/>
    <col min="13" max="256" width="9.140625" customWidth="1"/>
  </cols>
  <sheetData>
    <row r="1" spans="1:34" x14ac:dyDescent="0.25">
      <c r="A1" s="40"/>
      <c r="B1" s="41"/>
      <c r="C1" s="41"/>
      <c r="D1" s="42"/>
      <c r="E1" s="1" t="s">
        <v>0</v>
      </c>
      <c r="F1" s="49" t="s">
        <v>1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Z1" s="2"/>
      <c r="AA1" s="2"/>
      <c r="AB1" s="2"/>
      <c r="AC1" s="2"/>
      <c r="AE1" s="2"/>
      <c r="AF1" s="2"/>
      <c r="AG1" s="2"/>
      <c r="AH1" s="2"/>
    </row>
    <row r="2" spans="1:34" x14ac:dyDescent="0.25">
      <c r="A2" s="43"/>
      <c r="B2" s="44"/>
      <c r="C2" s="44"/>
      <c r="D2" s="45"/>
      <c r="E2" s="3" t="s">
        <v>2</v>
      </c>
      <c r="F2" s="51" t="s">
        <v>7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Z2" s="2"/>
      <c r="AA2" s="2"/>
      <c r="AB2" s="2"/>
      <c r="AC2" s="2"/>
      <c r="AE2" s="2"/>
      <c r="AF2" s="2"/>
      <c r="AG2" s="2"/>
      <c r="AH2" s="2"/>
    </row>
    <row r="3" spans="1:34" x14ac:dyDescent="0.25">
      <c r="A3" s="46"/>
      <c r="B3" s="47"/>
      <c r="C3" s="47"/>
      <c r="D3" s="48"/>
      <c r="E3" s="4" t="s">
        <v>3</v>
      </c>
      <c r="F3" s="53" t="s">
        <v>18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Z3" s="2"/>
      <c r="AA3" s="2"/>
      <c r="AB3" s="2"/>
      <c r="AC3" s="2"/>
      <c r="AE3" s="2"/>
      <c r="AF3" s="2"/>
      <c r="AG3" s="2"/>
      <c r="AH3" s="2"/>
    </row>
    <row r="4" spans="1:34" s="20" customFormat="1" x14ac:dyDescent="0.25">
      <c r="B4" s="55" t="s"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34" x14ac:dyDescent="0.25">
      <c r="B5" s="57" t="s">
        <v>8</v>
      </c>
      <c r="C5" s="57"/>
      <c r="D5" s="57"/>
      <c r="E5" s="56" t="s">
        <v>9</v>
      </c>
      <c r="F5" s="57"/>
      <c r="G5" s="57"/>
      <c r="H5" s="56" t="s">
        <v>10</v>
      </c>
      <c r="I5" s="57"/>
      <c r="J5" s="57"/>
      <c r="K5" s="56" t="s">
        <v>11</v>
      </c>
      <c r="L5" s="57"/>
      <c r="M5" s="57"/>
      <c r="N5" s="56" t="s">
        <v>12</v>
      </c>
      <c r="O5" s="57"/>
      <c r="P5" s="57"/>
      <c r="Q5" s="56" t="s">
        <v>13</v>
      </c>
      <c r="R5" s="57"/>
      <c r="S5" s="57"/>
      <c r="T5" s="56" t="s">
        <v>14</v>
      </c>
      <c r="U5" s="57"/>
      <c r="V5" s="57"/>
      <c r="W5" s="56" t="s">
        <v>17</v>
      </c>
      <c r="X5" s="57"/>
      <c r="Y5" s="57"/>
      <c r="Z5" s="56" t="s">
        <v>20</v>
      </c>
      <c r="AA5" s="57"/>
      <c r="AB5" s="57"/>
    </row>
    <row r="6" spans="1:34" s="11" customFormat="1" ht="12" x14ac:dyDescent="0.2">
      <c r="A6" s="5"/>
      <c r="B6" s="6" t="s">
        <v>4</v>
      </c>
      <c r="C6" s="7" t="s">
        <v>5</v>
      </c>
      <c r="D6" s="8" t="s">
        <v>6</v>
      </c>
      <c r="E6" s="9" t="s">
        <v>4</v>
      </c>
      <c r="F6" s="7" t="s">
        <v>5</v>
      </c>
      <c r="G6" s="8" t="s">
        <v>6</v>
      </c>
      <c r="H6" s="10" t="s">
        <v>4</v>
      </c>
      <c r="I6" s="7" t="s">
        <v>5</v>
      </c>
      <c r="J6" s="8" t="s">
        <v>6</v>
      </c>
      <c r="K6" s="10" t="s">
        <v>4</v>
      </c>
      <c r="L6" s="7" t="s">
        <v>5</v>
      </c>
      <c r="M6" s="8" t="s">
        <v>6</v>
      </c>
      <c r="N6" s="10" t="s">
        <v>4</v>
      </c>
      <c r="O6" s="7" t="s">
        <v>5</v>
      </c>
      <c r="P6" s="8" t="s">
        <v>6</v>
      </c>
      <c r="Q6" s="10" t="s">
        <v>4</v>
      </c>
      <c r="R6" s="7" t="s">
        <v>5</v>
      </c>
      <c r="S6" s="8" t="s">
        <v>6</v>
      </c>
      <c r="T6" s="10" t="s">
        <v>4</v>
      </c>
      <c r="U6" s="7" t="s">
        <v>5</v>
      </c>
      <c r="V6" s="8" t="s">
        <v>6</v>
      </c>
      <c r="W6" s="10" t="s">
        <v>4</v>
      </c>
      <c r="X6" s="7" t="s">
        <v>5</v>
      </c>
      <c r="Y6" s="8" t="s">
        <v>6</v>
      </c>
      <c r="Z6" s="10" t="s">
        <v>4</v>
      </c>
      <c r="AA6" s="7" t="s">
        <v>5</v>
      </c>
      <c r="AB6" s="8" t="s">
        <v>6</v>
      </c>
    </row>
    <row r="7" spans="1:34" s="11" customFormat="1" ht="15" customHeight="1" x14ac:dyDescent="0.2">
      <c r="A7" s="21">
        <v>41640</v>
      </c>
      <c r="B7" s="23">
        <v>410901.06</v>
      </c>
      <c r="C7" s="23">
        <v>410901.06</v>
      </c>
      <c r="D7" s="22">
        <f>IFERROR(C7/B7,0)</f>
        <v>1</v>
      </c>
      <c r="E7" s="37">
        <v>60416</v>
      </c>
      <c r="F7" s="37">
        <v>60416</v>
      </c>
      <c r="G7" s="22">
        <f>IFERROR(F7/E7,0)</f>
        <v>1</v>
      </c>
      <c r="H7" s="37">
        <v>2277678.94</v>
      </c>
      <c r="I7" s="37">
        <v>2277678.94</v>
      </c>
      <c r="J7" s="22">
        <f>IFERROR(I7/H7,0)</f>
        <v>1</v>
      </c>
      <c r="K7" s="37">
        <v>1343924.59</v>
      </c>
      <c r="L7" s="37">
        <v>1343924.59</v>
      </c>
      <c r="M7" s="22">
        <f>IFERROR(L7/K7,0)</f>
        <v>1</v>
      </c>
      <c r="N7" s="38">
        <v>226500</v>
      </c>
      <c r="O7" s="38">
        <v>226500</v>
      </c>
      <c r="P7" s="22">
        <f>IFERROR(O7/N7,0)</f>
        <v>1</v>
      </c>
      <c r="Q7" s="24"/>
      <c r="R7" s="24"/>
      <c r="S7" s="22">
        <f>IFERROR(R7/Q7,0)</f>
        <v>0</v>
      </c>
      <c r="T7" s="37">
        <v>90820</v>
      </c>
      <c r="U7" s="37">
        <v>90820</v>
      </c>
      <c r="V7" s="22">
        <f>IFERROR(U7/T7,0)</f>
        <v>1</v>
      </c>
      <c r="W7" s="24">
        <v>0</v>
      </c>
      <c r="X7" s="24">
        <v>0</v>
      </c>
      <c r="Y7" s="22">
        <f>IFERROR(X7/W7,0)</f>
        <v>0</v>
      </c>
      <c r="Z7" s="38">
        <v>62925</v>
      </c>
      <c r="AA7" s="38">
        <v>62925</v>
      </c>
      <c r="AB7" s="22">
        <f>IFERROR(AA7/Z7,0)</f>
        <v>1</v>
      </c>
    </row>
    <row r="8" spans="1:34" s="11" customFormat="1" ht="15" customHeight="1" x14ac:dyDescent="0.2">
      <c r="A8" s="21">
        <v>41671</v>
      </c>
      <c r="B8" s="23">
        <v>512913.5</v>
      </c>
      <c r="C8" s="23">
        <v>512913.5</v>
      </c>
      <c r="D8" s="22">
        <f>IFERROR(C8/B8,0)</f>
        <v>1</v>
      </c>
      <c r="E8" s="38">
        <v>55102</v>
      </c>
      <c r="F8" s="38">
        <v>55102</v>
      </c>
      <c r="G8" s="22">
        <f t="shared" ref="G8:G18" si="0">IFERROR(F8/E8,0)</f>
        <v>1</v>
      </c>
      <c r="H8" s="37">
        <v>2036138.15</v>
      </c>
      <c r="I8" s="37">
        <v>2036138.15</v>
      </c>
      <c r="J8" s="22">
        <f t="shared" ref="J8:J18" si="1">IFERROR(I8/H8,0)</f>
        <v>1</v>
      </c>
      <c r="K8" s="37">
        <v>1071952.52</v>
      </c>
      <c r="L8" s="37">
        <v>1071952.52</v>
      </c>
      <c r="M8" s="22">
        <f t="shared" ref="M8:M18" si="2">IFERROR(L8/K8,0)</f>
        <v>1</v>
      </c>
      <c r="N8" s="38">
        <v>37793</v>
      </c>
      <c r="O8" s="38">
        <v>37793</v>
      </c>
      <c r="P8" s="22">
        <f t="shared" ref="P8:P18" si="3">IFERROR(O8/N8,0)</f>
        <v>1</v>
      </c>
      <c r="Q8" s="37">
        <v>240827</v>
      </c>
      <c r="R8" s="37">
        <v>240827</v>
      </c>
      <c r="S8" s="22">
        <f t="shared" ref="S8:S18" si="4">IFERROR(R8/Q8,0)</f>
        <v>1</v>
      </c>
      <c r="T8" s="38">
        <v>83650</v>
      </c>
      <c r="U8" s="38">
        <v>83650</v>
      </c>
      <c r="V8" s="22">
        <f t="shared" ref="V8:V18" si="5">IFERROR(U8/T8,0)</f>
        <v>1</v>
      </c>
      <c r="W8" s="24">
        <v>0</v>
      </c>
      <c r="X8" s="24">
        <v>0</v>
      </c>
      <c r="Y8" s="22">
        <f t="shared" ref="Y8:Y19" si="6">IFERROR(X8/W8,0)</f>
        <v>0</v>
      </c>
      <c r="Z8" s="24">
        <v>0</v>
      </c>
      <c r="AA8" s="24">
        <v>0</v>
      </c>
      <c r="AB8" s="22">
        <f t="shared" ref="AB8:AB19" si="7">IFERROR(AA8/Z8,0)</f>
        <v>0</v>
      </c>
    </row>
    <row r="9" spans="1:34" s="11" customFormat="1" ht="15" customHeight="1" x14ac:dyDescent="0.2">
      <c r="A9" s="21">
        <v>41699</v>
      </c>
      <c r="B9" s="23">
        <v>612059.46</v>
      </c>
      <c r="C9" s="23">
        <v>612059.46</v>
      </c>
      <c r="D9" s="22">
        <f t="shared" ref="D9:D19" si="8">IFERROR(C9/B9,0)</f>
        <v>1</v>
      </c>
      <c r="E9" s="38">
        <v>67266</v>
      </c>
      <c r="F9" s="38">
        <v>67266</v>
      </c>
      <c r="G9" s="22">
        <f t="shared" si="0"/>
        <v>1</v>
      </c>
      <c r="H9" s="37">
        <v>2323565.4300000002</v>
      </c>
      <c r="I9" s="37">
        <v>2323565.4300000002</v>
      </c>
      <c r="J9" s="22">
        <f t="shared" si="1"/>
        <v>1</v>
      </c>
      <c r="K9" s="38">
        <v>1235517.08</v>
      </c>
      <c r="L9" s="38">
        <v>1235517.08</v>
      </c>
      <c r="M9" s="22">
        <f t="shared" si="2"/>
        <v>1</v>
      </c>
      <c r="N9" s="38">
        <v>165161</v>
      </c>
      <c r="O9" s="38">
        <v>165161</v>
      </c>
      <c r="P9" s="22">
        <f t="shared" si="3"/>
        <v>1</v>
      </c>
      <c r="Q9" s="37">
        <v>37511</v>
      </c>
      <c r="R9" s="37">
        <v>37511</v>
      </c>
      <c r="S9" s="22">
        <f t="shared" si="4"/>
        <v>1</v>
      </c>
      <c r="T9" s="38">
        <v>66920</v>
      </c>
      <c r="U9" s="38">
        <v>66920</v>
      </c>
      <c r="V9" s="22">
        <f>IFERROR(U9/#REF!,0)</f>
        <v>0</v>
      </c>
      <c r="W9" s="24">
        <v>0</v>
      </c>
      <c r="X9" s="24">
        <v>0</v>
      </c>
      <c r="Y9" s="22">
        <f t="shared" si="6"/>
        <v>0</v>
      </c>
      <c r="Z9" s="38">
        <v>46550</v>
      </c>
      <c r="AA9" s="38">
        <v>46550</v>
      </c>
      <c r="AB9" s="22">
        <f t="shared" si="7"/>
        <v>1</v>
      </c>
    </row>
    <row r="10" spans="1:34" s="11" customFormat="1" ht="15" customHeight="1" x14ac:dyDescent="0.2">
      <c r="A10" s="21">
        <v>41730</v>
      </c>
      <c r="B10" s="23">
        <v>336620.36</v>
      </c>
      <c r="C10" s="23">
        <v>336620.36</v>
      </c>
      <c r="D10" s="22">
        <f t="shared" si="8"/>
        <v>1</v>
      </c>
      <c r="E10" s="38">
        <v>61843</v>
      </c>
      <c r="F10" s="38">
        <v>61843</v>
      </c>
      <c r="G10" s="22">
        <f t="shared" si="0"/>
        <v>1</v>
      </c>
      <c r="H10" s="37">
        <v>2282515.4700000002</v>
      </c>
      <c r="I10" s="37">
        <v>2282515.4700000002</v>
      </c>
      <c r="J10" s="22">
        <f t="shared" si="1"/>
        <v>1</v>
      </c>
      <c r="K10" s="37">
        <v>992493.57</v>
      </c>
      <c r="L10" s="37">
        <v>992493.57</v>
      </c>
      <c r="M10" s="22">
        <f t="shared" si="2"/>
        <v>1</v>
      </c>
      <c r="N10" s="38">
        <v>30930</v>
      </c>
      <c r="O10" s="38">
        <v>30930</v>
      </c>
      <c r="P10" s="22">
        <f t="shared" si="3"/>
        <v>1</v>
      </c>
      <c r="Q10" s="24">
        <v>0</v>
      </c>
      <c r="R10" s="24">
        <v>0</v>
      </c>
      <c r="S10" s="22">
        <f t="shared" si="4"/>
        <v>0</v>
      </c>
      <c r="T10" s="39">
        <v>43020</v>
      </c>
      <c r="U10" s="39">
        <v>43020</v>
      </c>
      <c r="V10" s="22">
        <f>IFERROR(U10/T9,0)</f>
        <v>0.6428571428571429</v>
      </c>
      <c r="W10" s="24">
        <v>0</v>
      </c>
      <c r="X10" s="24">
        <v>0</v>
      </c>
      <c r="Y10" s="22">
        <f t="shared" si="6"/>
        <v>0</v>
      </c>
      <c r="Z10" s="37">
        <v>53110</v>
      </c>
      <c r="AA10" s="37">
        <v>53110</v>
      </c>
      <c r="AB10" s="22">
        <f t="shared" si="7"/>
        <v>1</v>
      </c>
    </row>
    <row r="11" spans="1:34" s="11" customFormat="1" ht="15" customHeight="1" x14ac:dyDescent="0.2">
      <c r="A11" s="21">
        <v>41760</v>
      </c>
      <c r="B11" s="23">
        <v>243883.66</v>
      </c>
      <c r="C11" s="23">
        <v>243883.66</v>
      </c>
      <c r="D11" s="22">
        <f t="shared" si="8"/>
        <v>1</v>
      </c>
      <c r="E11" s="38">
        <v>30482</v>
      </c>
      <c r="F11" s="38">
        <v>30482</v>
      </c>
      <c r="G11" s="22">
        <f t="shared" si="0"/>
        <v>1</v>
      </c>
      <c r="H11" s="37">
        <v>2053086.27</v>
      </c>
      <c r="I11" s="37">
        <v>2053086.27</v>
      </c>
      <c r="J11" s="22">
        <f t="shared" si="1"/>
        <v>1</v>
      </c>
      <c r="K11" s="37">
        <v>882764.75</v>
      </c>
      <c r="L11" s="37">
        <v>882764.75</v>
      </c>
      <c r="M11" s="22">
        <f t="shared" si="2"/>
        <v>1</v>
      </c>
      <c r="N11" s="38">
        <v>31729</v>
      </c>
      <c r="O11" s="38">
        <v>31729</v>
      </c>
      <c r="P11" s="22">
        <f t="shared" si="3"/>
        <v>1</v>
      </c>
      <c r="Q11" s="24">
        <v>0</v>
      </c>
      <c r="R11" s="24">
        <v>0</v>
      </c>
      <c r="S11" s="22">
        <f t="shared" si="4"/>
        <v>0</v>
      </c>
      <c r="T11" s="38">
        <v>2390</v>
      </c>
      <c r="U11" s="38">
        <v>2390</v>
      </c>
      <c r="V11" s="22">
        <f t="shared" si="5"/>
        <v>1</v>
      </c>
      <c r="W11" s="24">
        <v>0</v>
      </c>
      <c r="X11" s="24">
        <v>0</v>
      </c>
      <c r="Y11" s="22">
        <f t="shared" si="6"/>
        <v>0</v>
      </c>
      <c r="Z11" s="37">
        <v>14820</v>
      </c>
      <c r="AA11" s="37">
        <v>14820</v>
      </c>
      <c r="AB11" s="22">
        <f t="shared" si="7"/>
        <v>1</v>
      </c>
    </row>
    <row r="12" spans="1:34" s="11" customFormat="1" ht="15" customHeight="1" x14ac:dyDescent="0.2">
      <c r="A12" s="21">
        <v>41791</v>
      </c>
      <c r="B12" s="23">
        <v>308074.07</v>
      </c>
      <c r="C12" s="23">
        <v>308074.07</v>
      </c>
      <c r="D12" s="22">
        <f t="shared" si="8"/>
        <v>1</v>
      </c>
      <c r="E12" s="38">
        <v>52904</v>
      </c>
      <c r="F12" s="38">
        <v>52904</v>
      </c>
      <c r="G12" s="22">
        <f t="shared" si="0"/>
        <v>1</v>
      </c>
      <c r="H12" s="37">
        <v>2811671</v>
      </c>
      <c r="I12" s="37">
        <v>2811671</v>
      </c>
      <c r="J12" s="22">
        <f t="shared" si="1"/>
        <v>1</v>
      </c>
      <c r="K12" s="37">
        <v>486283.14</v>
      </c>
      <c r="L12" s="37">
        <v>486283.14</v>
      </c>
      <c r="M12" s="22">
        <f t="shared" si="2"/>
        <v>1</v>
      </c>
      <c r="N12" s="38">
        <v>31829</v>
      </c>
      <c r="O12" s="38">
        <v>31829</v>
      </c>
      <c r="P12" s="22">
        <f t="shared" si="3"/>
        <v>1</v>
      </c>
      <c r="Q12" s="38">
        <v>254780</v>
      </c>
      <c r="R12" s="38">
        <v>254780</v>
      </c>
      <c r="S12" s="22">
        <f t="shared" si="4"/>
        <v>1</v>
      </c>
      <c r="T12" s="38">
        <v>43020</v>
      </c>
      <c r="U12" s="38">
        <v>43020</v>
      </c>
      <c r="V12" s="22">
        <f t="shared" si="5"/>
        <v>1</v>
      </c>
      <c r="W12" s="24">
        <v>0</v>
      </c>
      <c r="X12" s="24">
        <v>0</v>
      </c>
      <c r="Y12" s="22">
        <f t="shared" si="6"/>
        <v>0</v>
      </c>
      <c r="Z12" s="37">
        <v>1950</v>
      </c>
      <c r="AA12" s="37">
        <v>14820</v>
      </c>
      <c r="AB12" s="22">
        <f t="shared" si="7"/>
        <v>7.6</v>
      </c>
    </row>
    <row r="13" spans="1:34" s="11" customFormat="1" ht="15" customHeight="1" x14ac:dyDescent="0.2">
      <c r="A13" s="21">
        <v>41821</v>
      </c>
      <c r="B13" s="23">
        <v>412301.35</v>
      </c>
      <c r="C13" s="23">
        <v>412301.35</v>
      </c>
      <c r="D13" s="22">
        <f t="shared" si="8"/>
        <v>1</v>
      </c>
      <c r="E13" s="38">
        <v>0</v>
      </c>
      <c r="F13" s="38">
        <v>0</v>
      </c>
      <c r="G13" s="22">
        <f t="shared" si="0"/>
        <v>0</v>
      </c>
      <c r="H13" s="37">
        <v>2104545.33</v>
      </c>
      <c r="I13" s="37">
        <v>2104545.33</v>
      </c>
      <c r="J13" s="22">
        <f t="shared" si="1"/>
        <v>1</v>
      </c>
      <c r="K13" s="37">
        <v>1178636.54</v>
      </c>
      <c r="L13" s="37">
        <v>1178636.54</v>
      </c>
      <c r="M13" s="22">
        <f t="shared" si="2"/>
        <v>1</v>
      </c>
      <c r="N13" s="38">
        <v>101661</v>
      </c>
      <c r="O13" s="38">
        <v>101661</v>
      </c>
      <c r="P13" s="22">
        <f t="shared" si="3"/>
        <v>1</v>
      </c>
      <c r="Q13" s="37">
        <v>172141</v>
      </c>
      <c r="R13" s="37">
        <v>172141</v>
      </c>
      <c r="S13" s="22">
        <f t="shared" si="4"/>
        <v>1</v>
      </c>
      <c r="T13" s="38">
        <v>2390</v>
      </c>
      <c r="U13" s="38">
        <v>2390</v>
      </c>
      <c r="V13" s="22">
        <f t="shared" si="5"/>
        <v>1</v>
      </c>
      <c r="W13" s="24">
        <v>0</v>
      </c>
      <c r="X13" s="24">
        <v>0</v>
      </c>
      <c r="Y13" s="22">
        <f t="shared" si="6"/>
        <v>0</v>
      </c>
      <c r="Z13" s="38">
        <v>58146</v>
      </c>
      <c r="AA13" s="38">
        <v>1950</v>
      </c>
      <c r="AB13" s="22">
        <f t="shared" si="7"/>
        <v>3.3536270766690746E-2</v>
      </c>
    </row>
    <row r="14" spans="1:34" s="11" customFormat="1" ht="15" customHeight="1" x14ac:dyDescent="0.2">
      <c r="A14" s="21">
        <v>41852</v>
      </c>
      <c r="B14" s="23">
        <v>421623.14</v>
      </c>
      <c r="C14" s="23">
        <v>421623.14</v>
      </c>
      <c r="D14" s="22">
        <f t="shared" si="8"/>
        <v>1</v>
      </c>
      <c r="E14" s="37">
        <v>52653</v>
      </c>
      <c r="F14" s="37">
        <v>52653</v>
      </c>
      <c r="G14" s="22">
        <f t="shared" si="0"/>
        <v>1</v>
      </c>
      <c r="H14" s="37">
        <v>2963884.2</v>
      </c>
      <c r="I14" s="37">
        <v>2963884.2</v>
      </c>
      <c r="J14" s="22">
        <f t="shared" si="1"/>
        <v>1</v>
      </c>
      <c r="K14" s="37">
        <v>1651533.41</v>
      </c>
      <c r="L14" s="37">
        <v>1651533.41</v>
      </c>
      <c r="M14" s="22">
        <f t="shared" si="2"/>
        <v>1</v>
      </c>
      <c r="N14" s="38">
        <v>174344</v>
      </c>
      <c r="O14" s="38">
        <v>174344</v>
      </c>
      <c r="P14" s="22">
        <f t="shared" si="3"/>
        <v>1</v>
      </c>
      <c r="Q14" s="24">
        <v>0</v>
      </c>
      <c r="R14" s="24">
        <v>0</v>
      </c>
      <c r="S14" s="22">
        <f t="shared" si="4"/>
        <v>0</v>
      </c>
      <c r="T14" s="38">
        <v>7170</v>
      </c>
      <c r="U14" s="38">
        <v>7170</v>
      </c>
      <c r="V14" s="22">
        <f t="shared" si="5"/>
        <v>1</v>
      </c>
      <c r="W14" s="37">
        <v>549700</v>
      </c>
      <c r="X14" s="37">
        <v>549700</v>
      </c>
      <c r="Y14" s="22">
        <f t="shared" si="6"/>
        <v>1</v>
      </c>
      <c r="Z14" s="37">
        <v>26300</v>
      </c>
      <c r="AA14" s="37">
        <v>58146</v>
      </c>
      <c r="AB14" s="22">
        <f t="shared" si="7"/>
        <v>2.2108745247148289</v>
      </c>
    </row>
    <row r="15" spans="1:34" s="11" customFormat="1" ht="15" customHeight="1" x14ac:dyDescent="0.2">
      <c r="A15" s="21">
        <v>41883</v>
      </c>
      <c r="B15" s="23">
        <v>594457.03</v>
      </c>
      <c r="C15" s="23">
        <v>594457.03</v>
      </c>
      <c r="D15" s="22">
        <f t="shared" si="8"/>
        <v>1</v>
      </c>
      <c r="E15" s="37">
        <v>56328</v>
      </c>
      <c r="F15" s="37">
        <v>56328</v>
      </c>
      <c r="G15" s="22">
        <f t="shared" si="0"/>
        <v>1</v>
      </c>
      <c r="H15" s="37">
        <v>2718516.23</v>
      </c>
      <c r="I15" s="37">
        <v>2718516.23</v>
      </c>
      <c r="J15" s="22">
        <f t="shared" si="1"/>
        <v>1</v>
      </c>
      <c r="K15" s="37">
        <v>1399519.97</v>
      </c>
      <c r="L15" s="37">
        <v>1399519.97</v>
      </c>
      <c r="M15" s="22">
        <f t="shared" si="2"/>
        <v>1</v>
      </c>
      <c r="N15" s="38">
        <v>75836</v>
      </c>
      <c r="O15" s="38">
        <v>75836</v>
      </c>
      <c r="P15" s="22">
        <f t="shared" si="3"/>
        <v>1</v>
      </c>
      <c r="Q15" s="24">
        <v>0</v>
      </c>
      <c r="R15" s="24">
        <v>0</v>
      </c>
      <c r="S15" s="22">
        <f t="shared" si="4"/>
        <v>0</v>
      </c>
      <c r="T15" s="24">
        <v>0</v>
      </c>
      <c r="U15" s="24">
        <v>0</v>
      </c>
      <c r="V15" s="22">
        <f t="shared" si="5"/>
        <v>0</v>
      </c>
      <c r="W15" s="38">
        <v>0</v>
      </c>
      <c r="X15" s="38">
        <v>0</v>
      </c>
      <c r="Y15" s="22">
        <f t="shared" si="6"/>
        <v>0</v>
      </c>
      <c r="Z15" s="37">
        <v>24665</v>
      </c>
      <c r="AA15" s="37">
        <v>24665</v>
      </c>
      <c r="AB15" s="22">
        <f t="shared" si="7"/>
        <v>1</v>
      </c>
    </row>
    <row r="16" spans="1:34" s="11" customFormat="1" ht="15" customHeight="1" x14ac:dyDescent="0.2">
      <c r="A16" s="21">
        <v>41913</v>
      </c>
      <c r="B16" s="23">
        <v>599804.29</v>
      </c>
      <c r="C16" s="23">
        <v>599804.29</v>
      </c>
      <c r="D16" s="22">
        <f t="shared" si="8"/>
        <v>1</v>
      </c>
      <c r="E16" s="38">
        <v>230073</v>
      </c>
      <c r="F16" s="38">
        <v>230073</v>
      </c>
      <c r="G16" s="22">
        <f t="shared" si="0"/>
        <v>1</v>
      </c>
      <c r="H16" s="38">
        <v>3918788</v>
      </c>
      <c r="I16" s="38">
        <v>3918788</v>
      </c>
      <c r="J16" s="22">
        <f>IFERROR(I16/H16,0)</f>
        <v>1</v>
      </c>
      <c r="K16" s="37">
        <v>1612011</v>
      </c>
      <c r="L16" s="37">
        <v>1612011</v>
      </c>
      <c r="M16" s="22">
        <f t="shared" si="2"/>
        <v>1</v>
      </c>
      <c r="N16" s="38">
        <v>454518</v>
      </c>
      <c r="O16" s="38">
        <v>454518</v>
      </c>
      <c r="P16" s="22">
        <f t="shared" si="3"/>
        <v>1</v>
      </c>
      <c r="Q16" s="38">
        <v>616147</v>
      </c>
      <c r="R16" s="38">
        <v>616147</v>
      </c>
      <c r="S16" s="22">
        <f t="shared" si="4"/>
        <v>1</v>
      </c>
      <c r="T16" s="24">
        <v>250950</v>
      </c>
      <c r="U16" s="24">
        <v>250950</v>
      </c>
      <c r="V16" s="22">
        <f t="shared" si="5"/>
        <v>1</v>
      </c>
      <c r="W16" s="38">
        <v>989460</v>
      </c>
      <c r="X16" s="38">
        <v>989460</v>
      </c>
      <c r="Y16" s="22">
        <f t="shared" si="6"/>
        <v>1</v>
      </c>
      <c r="Z16" s="37">
        <v>138875</v>
      </c>
      <c r="AA16" s="37">
        <v>138875</v>
      </c>
      <c r="AB16" s="22">
        <f t="shared" si="7"/>
        <v>1</v>
      </c>
    </row>
    <row r="17" spans="1:28" s="11" customFormat="1" ht="15" customHeight="1" x14ac:dyDescent="0.2">
      <c r="A17" s="21">
        <v>41944</v>
      </c>
      <c r="B17" s="23"/>
      <c r="C17" s="23"/>
      <c r="D17" s="22">
        <f t="shared" si="8"/>
        <v>0</v>
      </c>
      <c r="E17" s="24"/>
      <c r="F17" s="24"/>
      <c r="G17" s="22">
        <f t="shared" si="0"/>
        <v>0</v>
      </c>
      <c r="H17" s="24"/>
      <c r="I17" s="24"/>
      <c r="J17" s="22">
        <f t="shared" si="1"/>
        <v>0</v>
      </c>
      <c r="K17" s="24"/>
      <c r="L17" s="24"/>
      <c r="M17" s="22">
        <f t="shared" si="2"/>
        <v>0</v>
      </c>
      <c r="N17" s="24"/>
      <c r="O17" s="24"/>
      <c r="P17" s="22">
        <f t="shared" si="3"/>
        <v>0</v>
      </c>
      <c r="Q17" s="24"/>
      <c r="R17" s="24"/>
      <c r="S17" s="22">
        <f t="shared" si="4"/>
        <v>0</v>
      </c>
      <c r="T17" s="24"/>
      <c r="U17" s="24"/>
      <c r="V17" s="22">
        <f t="shared" si="5"/>
        <v>0</v>
      </c>
      <c r="W17" s="24"/>
      <c r="X17" s="24"/>
      <c r="Y17" s="22">
        <f t="shared" si="6"/>
        <v>0</v>
      </c>
      <c r="Z17" s="24"/>
      <c r="AA17" s="24"/>
      <c r="AB17" s="22">
        <f t="shared" si="7"/>
        <v>0</v>
      </c>
    </row>
    <row r="18" spans="1:28" s="11" customFormat="1" ht="15" customHeight="1" x14ac:dyDescent="0.2">
      <c r="A18" s="21">
        <v>41974</v>
      </c>
      <c r="B18" s="23"/>
      <c r="C18" s="23"/>
      <c r="D18" s="22">
        <f t="shared" si="8"/>
        <v>0</v>
      </c>
      <c r="E18" s="24"/>
      <c r="F18" s="24"/>
      <c r="G18" s="22">
        <f t="shared" si="0"/>
        <v>0</v>
      </c>
      <c r="H18" s="24"/>
      <c r="I18" s="24"/>
      <c r="J18" s="22">
        <f t="shared" si="1"/>
        <v>0</v>
      </c>
      <c r="K18" s="24"/>
      <c r="L18" s="24"/>
      <c r="M18" s="22">
        <f t="shared" si="2"/>
        <v>0</v>
      </c>
      <c r="N18" s="24"/>
      <c r="O18" s="24"/>
      <c r="P18" s="22">
        <f t="shared" si="3"/>
        <v>0</v>
      </c>
      <c r="Q18" s="24"/>
      <c r="R18" s="24"/>
      <c r="S18" s="22">
        <f t="shared" si="4"/>
        <v>0</v>
      </c>
      <c r="T18" s="24"/>
      <c r="U18" s="24"/>
      <c r="V18" s="22">
        <f t="shared" si="5"/>
        <v>0</v>
      </c>
      <c r="W18" s="24"/>
      <c r="X18" s="24"/>
      <c r="Y18" s="22">
        <f t="shared" si="6"/>
        <v>0</v>
      </c>
      <c r="Z18" s="24"/>
      <c r="AA18" s="24"/>
      <c r="AB18" s="22">
        <f t="shared" si="7"/>
        <v>0</v>
      </c>
    </row>
    <row r="19" spans="1:28" s="14" customFormat="1" ht="15" customHeight="1" x14ac:dyDescent="0.2">
      <c r="A19" s="12" t="s">
        <v>16</v>
      </c>
      <c r="B19" s="13">
        <f>SUM(B7:B18)</f>
        <v>4452637.92</v>
      </c>
      <c r="C19" s="13">
        <f>SUM(C7:C18)</f>
        <v>4452637.92</v>
      </c>
      <c r="D19" s="19">
        <f t="shared" si="8"/>
        <v>1</v>
      </c>
      <c r="E19" s="13">
        <f>SUM(E7:E18)</f>
        <v>667067</v>
      </c>
      <c r="F19" s="13">
        <f>SUM(F7:F18)</f>
        <v>667067</v>
      </c>
      <c r="G19" s="19">
        <f>IFERROR(F19/E19,0)</f>
        <v>1</v>
      </c>
      <c r="H19" s="13">
        <f>SUM(H7:H18)</f>
        <v>25490389.02</v>
      </c>
      <c r="I19" s="13">
        <f>SUM(I7:I18)</f>
        <v>25490389.02</v>
      </c>
      <c r="J19" s="19">
        <f>IFERROR(I19/H19,0)</f>
        <v>1</v>
      </c>
      <c r="K19" s="13">
        <f>SUM(K7:K18)</f>
        <v>11854636.57</v>
      </c>
      <c r="L19" s="13">
        <f>SUM(L7:L18)</f>
        <v>11854636.57</v>
      </c>
      <c r="M19" s="19">
        <f>IFERROR(L19/K19,0)</f>
        <v>1</v>
      </c>
      <c r="N19" s="13">
        <f>SUM(N7:N18)</f>
        <v>1330301</v>
      </c>
      <c r="O19" s="13">
        <f>SUM(O7:O18)</f>
        <v>1330301</v>
      </c>
      <c r="P19" s="19">
        <f>IFERROR(O19/N19,0)</f>
        <v>1</v>
      </c>
      <c r="Q19" s="13">
        <f>SUM(Q7:Q18)</f>
        <v>1321406</v>
      </c>
      <c r="R19" s="13">
        <f>SUM(R7:R18)</f>
        <v>1321406</v>
      </c>
      <c r="S19" s="19">
        <f>IFERROR(R19/Q19,0)</f>
        <v>1</v>
      </c>
      <c r="T19" s="13">
        <f>SUM(T7:T18)</f>
        <v>590330</v>
      </c>
      <c r="U19" s="13">
        <f>SUM(U7:U18)</f>
        <v>590330</v>
      </c>
      <c r="V19" s="19">
        <f>IFERROR(U19/T19,0)</f>
        <v>1</v>
      </c>
      <c r="W19" s="13">
        <f>SUM(W7:W18)</f>
        <v>1539160</v>
      </c>
      <c r="X19" s="13">
        <f>SUM(X7:X18)</f>
        <v>1539160</v>
      </c>
      <c r="Y19" s="19">
        <f t="shared" si="6"/>
        <v>1</v>
      </c>
      <c r="Z19" s="13">
        <f>SUM(Z7:Z18)</f>
        <v>427341</v>
      </c>
      <c r="AA19" s="13">
        <f>SUM(AA7:AA18)</f>
        <v>415861</v>
      </c>
      <c r="AB19" s="19">
        <f t="shared" si="7"/>
        <v>0.97313620738473494</v>
      </c>
    </row>
    <row r="20" spans="1:28" s="14" customFormat="1" ht="15" customHeight="1" x14ac:dyDescent="0.2">
      <c r="A20" s="12"/>
      <c r="B20" s="13"/>
      <c r="C20" s="13"/>
      <c r="D20" s="15"/>
      <c r="E20" s="13"/>
      <c r="F20" s="13"/>
      <c r="G20" s="16"/>
      <c r="H20" s="13"/>
      <c r="I20" s="13"/>
      <c r="J20" s="17"/>
      <c r="V20" s="19"/>
    </row>
    <row r="23" spans="1:28" x14ac:dyDescent="0.25">
      <c r="J23" s="18"/>
    </row>
    <row r="24" spans="1:28" x14ac:dyDescent="0.25">
      <c r="J24" s="18"/>
    </row>
    <row r="25" spans="1:28" x14ac:dyDescent="0.25">
      <c r="J25" s="18"/>
    </row>
    <row r="26" spans="1:28" x14ac:dyDescent="0.25">
      <c r="J26" s="18"/>
    </row>
    <row r="27" spans="1:28" x14ac:dyDescent="0.25">
      <c r="J27" s="18"/>
    </row>
    <row r="28" spans="1:28" x14ac:dyDescent="0.25">
      <c r="J28" s="18"/>
    </row>
    <row r="29" spans="1:28" x14ac:dyDescent="0.25">
      <c r="J29" s="18"/>
    </row>
    <row r="30" spans="1:28" x14ac:dyDescent="0.25">
      <c r="J30" s="18"/>
    </row>
    <row r="31" spans="1:28" x14ac:dyDescent="0.25">
      <c r="J31" s="18"/>
    </row>
  </sheetData>
  <mergeCells count="14">
    <mergeCell ref="Q5:S5"/>
    <mergeCell ref="T5:V5"/>
    <mergeCell ref="W5:Y5"/>
    <mergeCell ref="Z5:AB5"/>
    <mergeCell ref="B5:D5"/>
    <mergeCell ref="E5:G5"/>
    <mergeCell ref="H5:J5"/>
    <mergeCell ref="K5:M5"/>
    <mergeCell ref="N5:P5"/>
    <mergeCell ref="A1:D3"/>
    <mergeCell ref="F1:V1"/>
    <mergeCell ref="F2:V2"/>
    <mergeCell ref="F3:V3"/>
    <mergeCell ref="B4:V4"/>
  </mergeCells>
  <printOptions horizontalCentered="1"/>
  <pageMargins left="0.59055118110236227" right="0.19685039370078741" top="0.31496062992125984" bottom="0.31496062992125984" header="0.19685039370078741" footer="0.19685039370078741"/>
  <pageSetup paperSize="5" scale="58" orientation="landscape" r:id="rId1"/>
  <headerFooter>
    <oddFooter>&amp;C&amp;"Arial,Normal"&amp;8PROMESE/CAL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P31"/>
  <sheetViews>
    <sheetView showGridLines="0" tabSelected="1" zoomScale="92" zoomScaleNormal="92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5" x14ac:dyDescent="0.25"/>
  <cols>
    <col min="1" max="3" width="9.7109375" customWidth="1"/>
    <col min="4" max="4" width="11.28515625" customWidth="1"/>
    <col min="5" max="6" width="9.7109375" customWidth="1"/>
    <col min="7" max="7" width="11" customWidth="1"/>
    <col min="8" max="9" width="9.7109375" customWidth="1"/>
    <col min="10" max="10" width="13.140625" customWidth="1"/>
    <col min="11" max="256" width="9.140625" customWidth="1"/>
  </cols>
  <sheetData>
    <row r="1" spans="1:16" ht="15.75" x14ac:dyDescent="0.25">
      <c r="A1" s="40"/>
      <c r="B1" s="41"/>
      <c r="C1" s="41"/>
      <c r="D1" s="42"/>
      <c r="E1" s="30" t="s">
        <v>0</v>
      </c>
      <c r="F1" s="60" t="s">
        <v>1</v>
      </c>
      <c r="G1" s="60"/>
      <c r="H1" s="60"/>
      <c r="I1" s="60"/>
      <c r="J1" s="60"/>
      <c r="K1" s="2"/>
      <c r="M1" s="2"/>
      <c r="N1" s="2"/>
      <c r="O1" s="2"/>
      <c r="P1" s="2"/>
    </row>
    <row r="2" spans="1:16" ht="15.75" x14ac:dyDescent="0.25">
      <c r="A2" s="43"/>
      <c r="B2" s="44"/>
      <c r="C2" s="44"/>
      <c r="D2" s="45"/>
      <c r="E2" s="31" t="s">
        <v>2</v>
      </c>
      <c r="F2" s="61" t="s">
        <v>21</v>
      </c>
      <c r="G2" s="61"/>
      <c r="H2" s="61"/>
      <c r="I2" s="61"/>
      <c r="J2" s="61"/>
      <c r="K2" s="2"/>
      <c r="M2" s="2"/>
      <c r="N2" s="2"/>
      <c r="O2" s="2"/>
      <c r="P2" s="2"/>
    </row>
    <row r="3" spans="1:16" ht="15.75" x14ac:dyDescent="0.25">
      <c r="A3" s="46"/>
      <c r="B3" s="47"/>
      <c r="C3" s="47"/>
      <c r="D3" s="48"/>
      <c r="E3" s="32" t="s">
        <v>3</v>
      </c>
      <c r="F3" s="62" t="s">
        <v>18</v>
      </c>
      <c r="G3" s="62"/>
      <c r="H3" s="62"/>
      <c r="I3" s="62"/>
      <c r="J3" s="62"/>
      <c r="K3" s="2"/>
      <c r="M3" s="2"/>
      <c r="N3" s="2"/>
      <c r="O3" s="2"/>
      <c r="P3" s="2"/>
    </row>
    <row r="4" spans="1:16" s="20" customFormat="1" x14ac:dyDescent="0.25">
      <c r="B4" s="55"/>
      <c r="C4" s="55"/>
      <c r="D4" s="55"/>
      <c r="E4" s="55"/>
      <c r="F4" s="55"/>
      <c r="G4" s="55"/>
      <c r="H4" s="55"/>
      <c r="I4" s="55"/>
      <c r="J4" s="55"/>
    </row>
    <row r="5" spans="1:16" ht="18.75" customHeight="1" x14ac:dyDescent="0.25">
      <c r="B5" s="57" t="s">
        <v>19</v>
      </c>
      <c r="C5" s="57"/>
      <c r="D5" s="57"/>
      <c r="E5" s="58"/>
      <c r="F5" s="59"/>
      <c r="G5" s="59"/>
      <c r="H5" s="58"/>
      <c r="I5" s="59"/>
      <c r="J5" s="59"/>
      <c r="K5" s="58"/>
      <c r="L5" s="59"/>
      <c r="M5" s="59"/>
    </row>
    <row r="6" spans="1:16" s="11" customFormat="1" ht="12" x14ac:dyDescent="0.2">
      <c r="A6" s="5"/>
      <c r="B6" s="6" t="s">
        <v>4</v>
      </c>
      <c r="C6" s="7" t="s">
        <v>5</v>
      </c>
      <c r="D6" s="8" t="s">
        <v>6</v>
      </c>
      <c r="E6" s="25"/>
      <c r="F6" s="26"/>
      <c r="G6" s="27"/>
      <c r="H6" s="25"/>
      <c r="I6" s="26"/>
      <c r="J6" s="27"/>
      <c r="K6" s="25"/>
      <c r="L6" s="26"/>
      <c r="M6" s="27"/>
    </row>
    <row r="7" spans="1:16" s="11" customFormat="1" ht="15" customHeight="1" x14ac:dyDescent="0.2">
      <c r="A7" s="21">
        <v>41640</v>
      </c>
      <c r="B7" s="36">
        <v>176</v>
      </c>
      <c r="C7" s="36">
        <v>238</v>
      </c>
      <c r="D7" s="35">
        <f>IFERROR(C7/B7,0)</f>
        <v>1.3522727272727273</v>
      </c>
      <c r="E7" s="33"/>
      <c r="F7" s="33"/>
      <c r="G7" s="28"/>
      <c r="H7" s="33"/>
      <c r="I7" s="33"/>
      <c r="J7" s="28"/>
      <c r="K7" s="33"/>
      <c r="L7" s="33"/>
      <c r="M7" s="28"/>
    </row>
    <row r="8" spans="1:16" s="11" customFormat="1" ht="15" customHeight="1" x14ac:dyDescent="0.2">
      <c r="A8" s="21">
        <v>41671</v>
      </c>
      <c r="B8" s="36">
        <v>176</v>
      </c>
      <c r="C8" s="36">
        <v>193</v>
      </c>
      <c r="D8" s="35">
        <f>IFERROR(C8/B8,0)</f>
        <v>1.0965909090909092</v>
      </c>
      <c r="E8" s="33"/>
      <c r="F8" s="33"/>
      <c r="G8" s="28"/>
      <c r="H8" s="33"/>
      <c r="I8" s="33"/>
      <c r="J8" s="28"/>
      <c r="K8" s="33"/>
      <c r="L8" s="33"/>
      <c r="M8" s="28"/>
    </row>
    <row r="9" spans="1:16" s="11" customFormat="1" ht="15" customHeight="1" x14ac:dyDescent="0.2">
      <c r="A9" s="21">
        <v>41699</v>
      </c>
      <c r="B9" s="36">
        <v>176</v>
      </c>
      <c r="C9" s="36">
        <v>300</v>
      </c>
      <c r="D9" s="35">
        <f t="shared" ref="D9:D19" si="0">IFERROR(C9/B9,0)</f>
        <v>1.7045454545454546</v>
      </c>
      <c r="E9" s="33"/>
      <c r="F9" s="33"/>
      <c r="G9" s="28"/>
      <c r="H9" s="33"/>
      <c r="I9" s="33"/>
      <c r="J9" s="28"/>
      <c r="K9" s="33"/>
      <c r="L9" s="33"/>
      <c r="M9" s="28"/>
    </row>
    <row r="10" spans="1:16" s="11" customFormat="1" ht="15" customHeight="1" x14ac:dyDescent="0.2">
      <c r="A10" s="21">
        <v>41730</v>
      </c>
      <c r="B10" s="36">
        <v>176</v>
      </c>
      <c r="C10" s="36">
        <v>261</v>
      </c>
      <c r="D10" s="35">
        <f t="shared" si="0"/>
        <v>1.4829545454545454</v>
      </c>
      <c r="E10" s="33"/>
      <c r="F10" s="33"/>
      <c r="G10" s="28"/>
      <c r="H10" s="33"/>
      <c r="I10" s="33"/>
      <c r="J10" s="28"/>
      <c r="K10" s="33"/>
      <c r="L10" s="33"/>
      <c r="M10" s="28"/>
    </row>
    <row r="11" spans="1:16" s="11" customFormat="1" ht="15" customHeight="1" x14ac:dyDescent="0.2">
      <c r="A11" s="21">
        <v>41760</v>
      </c>
      <c r="B11" s="36">
        <v>176</v>
      </c>
      <c r="C11" s="36">
        <v>211</v>
      </c>
      <c r="D11" s="35">
        <f t="shared" si="0"/>
        <v>1.1988636363636365</v>
      </c>
      <c r="E11" s="33"/>
      <c r="F11" s="33"/>
      <c r="G11" s="28"/>
      <c r="H11" s="33"/>
      <c r="I11" s="33"/>
      <c r="J11" s="28"/>
      <c r="K11" s="33"/>
      <c r="L11" s="33"/>
      <c r="M11" s="28"/>
    </row>
    <row r="12" spans="1:16" s="11" customFormat="1" ht="15" customHeight="1" x14ac:dyDescent="0.2">
      <c r="A12" s="21">
        <v>41791</v>
      </c>
      <c r="B12" s="36">
        <v>176</v>
      </c>
      <c r="C12" s="36">
        <v>256</v>
      </c>
      <c r="D12" s="35">
        <f t="shared" si="0"/>
        <v>1.4545454545454546</v>
      </c>
      <c r="E12" s="33"/>
      <c r="F12" s="33"/>
      <c r="G12" s="28"/>
      <c r="H12" s="33"/>
      <c r="I12" s="33"/>
      <c r="J12" s="28"/>
      <c r="K12" s="33"/>
      <c r="L12" s="33"/>
      <c r="M12" s="28"/>
    </row>
    <row r="13" spans="1:16" s="11" customFormat="1" ht="15" customHeight="1" x14ac:dyDescent="0.2">
      <c r="A13" s="21">
        <v>41821</v>
      </c>
      <c r="B13" s="36">
        <v>176</v>
      </c>
      <c r="C13" s="36">
        <v>263</v>
      </c>
      <c r="D13" s="35">
        <f t="shared" si="0"/>
        <v>1.4943181818181819</v>
      </c>
      <c r="E13" s="33"/>
      <c r="F13" s="33"/>
      <c r="G13" s="28"/>
      <c r="H13" s="33"/>
      <c r="I13" s="33"/>
      <c r="J13" s="28"/>
      <c r="K13" s="33"/>
      <c r="L13" s="33"/>
      <c r="M13" s="28"/>
    </row>
    <row r="14" spans="1:16" s="11" customFormat="1" ht="15" customHeight="1" x14ac:dyDescent="0.2">
      <c r="A14" s="21">
        <v>41852</v>
      </c>
      <c r="B14" s="36">
        <v>176</v>
      </c>
      <c r="C14" s="36">
        <v>220</v>
      </c>
      <c r="D14" s="35">
        <f t="shared" si="0"/>
        <v>1.25</v>
      </c>
      <c r="E14" s="33"/>
      <c r="F14" s="33"/>
      <c r="G14" s="28"/>
      <c r="H14" s="33"/>
      <c r="I14" s="33"/>
      <c r="J14" s="28"/>
      <c r="K14" s="33"/>
      <c r="L14" s="33"/>
      <c r="M14" s="28"/>
    </row>
    <row r="15" spans="1:16" s="11" customFormat="1" ht="15" customHeight="1" x14ac:dyDescent="0.2">
      <c r="A15" s="21">
        <v>41883</v>
      </c>
      <c r="B15" s="36">
        <v>176</v>
      </c>
      <c r="C15" s="36">
        <v>222</v>
      </c>
      <c r="D15" s="35">
        <f t="shared" si="0"/>
        <v>1.2613636363636365</v>
      </c>
      <c r="E15" s="33"/>
      <c r="F15" s="33"/>
      <c r="G15" s="28"/>
      <c r="H15" s="33"/>
      <c r="I15" s="33"/>
      <c r="J15" s="28"/>
      <c r="K15" s="33"/>
      <c r="L15" s="33"/>
      <c r="M15" s="28"/>
    </row>
    <row r="16" spans="1:16" s="11" customFormat="1" ht="15" customHeight="1" x14ac:dyDescent="0.2">
      <c r="A16" s="21">
        <v>41913</v>
      </c>
      <c r="B16" s="36">
        <v>176</v>
      </c>
      <c r="C16" s="36">
        <v>211</v>
      </c>
      <c r="D16" s="35">
        <f t="shared" si="0"/>
        <v>1.1988636363636365</v>
      </c>
      <c r="E16" s="33"/>
      <c r="F16" s="33"/>
      <c r="G16" s="28"/>
      <c r="H16" s="33"/>
      <c r="I16" s="33"/>
      <c r="J16" s="28"/>
      <c r="K16" s="33"/>
      <c r="L16" s="33"/>
      <c r="M16" s="28"/>
    </row>
    <row r="17" spans="1:13" s="11" customFormat="1" ht="15" customHeight="1" x14ac:dyDescent="0.2">
      <c r="A17" s="21">
        <v>41944</v>
      </c>
      <c r="B17" s="36">
        <v>176</v>
      </c>
      <c r="C17" s="36">
        <v>211</v>
      </c>
      <c r="D17" s="35">
        <f t="shared" si="0"/>
        <v>1.1988636363636365</v>
      </c>
      <c r="E17" s="33"/>
      <c r="F17" s="33"/>
      <c r="G17" s="28"/>
      <c r="H17" s="33"/>
      <c r="I17" s="33"/>
      <c r="J17" s="28"/>
      <c r="K17" s="33"/>
      <c r="L17" s="33"/>
      <c r="M17" s="28"/>
    </row>
    <row r="18" spans="1:13" s="11" customFormat="1" ht="15" customHeight="1" x14ac:dyDescent="0.2">
      <c r="A18" s="21">
        <v>41974</v>
      </c>
      <c r="B18" s="36">
        <v>176</v>
      </c>
      <c r="C18" s="36">
        <v>169</v>
      </c>
      <c r="D18" s="35">
        <f t="shared" si="0"/>
        <v>0.96022727272727271</v>
      </c>
      <c r="E18" s="33"/>
      <c r="F18" s="33"/>
      <c r="G18" s="28"/>
      <c r="H18" s="33"/>
      <c r="I18" s="33"/>
      <c r="J18" s="28"/>
      <c r="K18" s="33"/>
      <c r="L18" s="33"/>
      <c r="M18" s="28"/>
    </row>
    <row r="19" spans="1:13" s="14" customFormat="1" ht="15" customHeight="1" x14ac:dyDescent="0.2">
      <c r="A19" s="12" t="s">
        <v>16</v>
      </c>
      <c r="B19" s="13">
        <f>SUM(B7:B18)</f>
        <v>2112</v>
      </c>
      <c r="C19" s="13">
        <f>SUM(C7:C18)</f>
        <v>2755</v>
      </c>
      <c r="D19" s="19">
        <f t="shared" si="0"/>
        <v>1.3044507575757576</v>
      </c>
      <c r="E19" s="29"/>
      <c r="F19" s="29"/>
      <c r="G19" s="28"/>
      <c r="H19" s="29"/>
      <c r="I19" s="29"/>
      <c r="J19" s="28"/>
      <c r="K19" s="29"/>
      <c r="L19" s="29"/>
      <c r="M19" s="28"/>
    </row>
    <row r="20" spans="1:13" s="14" customFormat="1" ht="15" customHeight="1" x14ac:dyDescent="0.2">
      <c r="A20" s="12"/>
      <c r="B20" s="13"/>
      <c r="C20" s="13"/>
      <c r="D20" s="15"/>
      <c r="E20" s="13"/>
      <c r="F20" s="13"/>
      <c r="G20" s="16"/>
      <c r="H20" s="29"/>
      <c r="I20" s="29"/>
      <c r="J20" s="34"/>
    </row>
    <row r="23" spans="1:13" x14ac:dyDescent="0.25">
      <c r="J23" s="18"/>
    </row>
    <row r="24" spans="1:13" x14ac:dyDescent="0.25">
      <c r="J24" s="18"/>
    </row>
    <row r="25" spans="1:13" x14ac:dyDescent="0.25">
      <c r="J25" s="18"/>
    </row>
    <row r="26" spans="1:13" x14ac:dyDescent="0.25">
      <c r="J26" s="18"/>
    </row>
    <row r="27" spans="1:13" x14ac:dyDescent="0.25">
      <c r="J27" s="18"/>
    </row>
    <row r="28" spans="1:13" x14ac:dyDescent="0.25">
      <c r="J28" s="18"/>
    </row>
    <row r="29" spans="1:13" x14ac:dyDescent="0.25">
      <c r="J29" s="18"/>
    </row>
    <row r="30" spans="1:13" x14ac:dyDescent="0.25">
      <c r="J30" s="18"/>
    </row>
    <row r="31" spans="1:13" x14ac:dyDescent="0.25">
      <c r="J31" s="18"/>
    </row>
  </sheetData>
  <sheetProtection password="CC6C" sheet="1"/>
  <mergeCells count="9">
    <mergeCell ref="K5:M5"/>
    <mergeCell ref="A1:D3"/>
    <mergeCell ref="F1:J1"/>
    <mergeCell ref="F2:J2"/>
    <mergeCell ref="F3:J3"/>
    <mergeCell ref="B4:J4"/>
    <mergeCell ref="B5:D5"/>
    <mergeCell ref="E5:G5"/>
    <mergeCell ref="H5:J5"/>
  </mergeCells>
  <printOptions horizontalCentered="1"/>
  <pageMargins left="0.59055118110236227" right="0.19685039370078741" top="0.31496062992125984" bottom="0.31496062992125984" header="0.19685039370078741" footer="0.19685039370078741"/>
  <pageSetup paperSize="5" scale="58" orientation="landscape" r:id="rId1"/>
  <headerFooter>
    <oddFooter>&amp;C&amp;"Arial,Normal"&amp;8PROMESE/CAL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P31"/>
  <sheetViews>
    <sheetView showGridLines="0" zoomScale="92" zoomScaleNormal="92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C18"/>
    </sheetView>
  </sheetViews>
  <sheetFormatPr baseColWidth="10" defaultRowHeight="15" x14ac:dyDescent="0.25"/>
  <cols>
    <col min="1" max="3" width="9.7109375" customWidth="1"/>
    <col min="4" max="4" width="11.28515625" customWidth="1"/>
    <col min="5" max="6" width="9.7109375" customWidth="1"/>
    <col min="7" max="7" width="11" customWidth="1"/>
    <col min="8" max="9" width="9.7109375" customWidth="1"/>
    <col min="10" max="10" width="13.140625" customWidth="1"/>
    <col min="11" max="256" width="9.140625" customWidth="1"/>
  </cols>
  <sheetData>
    <row r="1" spans="1:16" ht="15.75" x14ac:dyDescent="0.25">
      <c r="A1" s="40"/>
      <c r="B1" s="41"/>
      <c r="C1" s="41"/>
      <c r="D1" s="42"/>
      <c r="E1" s="30" t="s">
        <v>0</v>
      </c>
      <c r="F1" s="60" t="s">
        <v>23</v>
      </c>
      <c r="G1" s="60"/>
      <c r="H1" s="60"/>
      <c r="I1" s="60"/>
      <c r="J1" s="60"/>
      <c r="K1" s="2"/>
      <c r="M1" s="2"/>
      <c r="N1" s="2"/>
      <c r="O1" s="2"/>
      <c r="P1" s="2"/>
    </row>
    <row r="2" spans="1:16" ht="15.75" x14ac:dyDescent="0.25">
      <c r="A2" s="43"/>
      <c r="B2" s="44"/>
      <c r="C2" s="44"/>
      <c r="D2" s="45"/>
      <c r="E2" s="31" t="s">
        <v>2</v>
      </c>
      <c r="F2" s="61" t="s">
        <v>22</v>
      </c>
      <c r="G2" s="61"/>
      <c r="H2" s="61"/>
      <c r="I2" s="61"/>
      <c r="J2" s="61"/>
      <c r="K2" s="2"/>
      <c r="M2" s="2"/>
      <c r="N2" s="2"/>
      <c r="O2" s="2"/>
      <c r="P2" s="2"/>
    </row>
    <row r="3" spans="1:16" ht="15.75" x14ac:dyDescent="0.25">
      <c r="A3" s="46"/>
      <c r="B3" s="47"/>
      <c r="C3" s="47"/>
      <c r="D3" s="48"/>
      <c r="E3" s="32" t="s">
        <v>3</v>
      </c>
      <c r="F3" s="62" t="s">
        <v>18</v>
      </c>
      <c r="G3" s="62"/>
      <c r="H3" s="62"/>
      <c r="I3" s="62"/>
      <c r="J3" s="62"/>
      <c r="K3" s="2"/>
      <c r="M3" s="2"/>
      <c r="N3" s="2"/>
      <c r="O3" s="2"/>
      <c r="P3" s="2"/>
    </row>
    <row r="4" spans="1:16" s="20" customFormat="1" x14ac:dyDescent="0.25">
      <c r="B4" s="55"/>
      <c r="C4" s="55"/>
      <c r="D4" s="55"/>
      <c r="E4" s="55"/>
      <c r="F4" s="55"/>
      <c r="G4" s="55"/>
      <c r="H4" s="55"/>
      <c r="I4" s="55"/>
      <c r="J4" s="55"/>
    </row>
    <row r="5" spans="1:16" ht="18.75" customHeight="1" x14ac:dyDescent="0.25">
      <c r="B5" s="57" t="s">
        <v>19</v>
      </c>
      <c r="C5" s="57"/>
      <c r="D5" s="57"/>
      <c r="E5" s="58"/>
      <c r="F5" s="59"/>
      <c r="G5" s="59"/>
      <c r="H5" s="58"/>
      <c r="I5" s="59"/>
      <c r="J5" s="59"/>
      <c r="K5" s="58"/>
      <c r="L5" s="59"/>
      <c r="M5" s="59"/>
    </row>
    <row r="6" spans="1:16" s="11" customFormat="1" ht="12" x14ac:dyDescent="0.2">
      <c r="A6" s="5"/>
      <c r="B6" s="6" t="s">
        <v>4</v>
      </c>
      <c r="C6" s="7" t="s">
        <v>5</v>
      </c>
      <c r="D6" s="8" t="s">
        <v>6</v>
      </c>
      <c r="E6" s="25"/>
      <c r="F6" s="26"/>
      <c r="G6" s="27"/>
      <c r="H6" s="25"/>
      <c r="I6" s="26"/>
      <c r="J6" s="27"/>
      <c r="K6" s="25"/>
      <c r="L6" s="26"/>
      <c r="M6" s="27"/>
    </row>
    <row r="7" spans="1:16" s="11" customFormat="1" ht="15" customHeight="1" x14ac:dyDescent="0.2">
      <c r="A7" s="21">
        <v>41640</v>
      </c>
      <c r="B7" s="36">
        <v>176</v>
      </c>
      <c r="C7" s="36">
        <v>238</v>
      </c>
      <c r="D7" s="35">
        <f>IFERROR(C7/B7,0)</f>
        <v>1.3522727272727273</v>
      </c>
      <c r="E7" s="33"/>
      <c r="F7" s="33"/>
      <c r="G7" s="28"/>
      <c r="H7" s="33"/>
      <c r="I7" s="33"/>
      <c r="J7" s="28"/>
      <c r="K7" s="33"/>
      <c r="L7" s="33"/>
      <c r="M7" s="28"/>
    </row>
    <row r="8" spans="1:16" s="11" customFormat="1" ht="15" customHeight="1" x14ac:dyDescent="0.2">
      <c r="A8" s="21">
        <v>41671</v>
      </c>
      <c r="B8" s="36">
        <v>176</v>
      </c>
      <c r="C8" s="36">
        <v>193</v>
      </c>
      <c r="D8" s="35">
        <f>IFERROR(C8/B8,0)</f>
        <v>1.0965909090909092</v>
      </c>
      <c r="E8" s="33"/>
      <c r="F8" s="33"/>
      <c r="G8" s="28"/>
      <c r="H8" s="33"/>
      <c r="I8" s="33"/>
      <c r="J8" s="28"/>
      <c r="K8" s="33"/>
      <c r="L8" s="33"/>
      <c r="M8" s="28"/>
    </row>
    <row r="9" spans="1:16" s="11" customFormat="1" ht="15" customHeight="1" x14ac:dyDescent="0.2">
      <c r="A9" s="21">
        <v>41699</v>
      </c>
      <c r="B9" s="36">
        <v>176</v>
      </c>
      <c r="C9" s="36">
        <v>300</v>
      </c>
      <c r="D9" s="35">
        <f t="shared" ref="D9:D19" si="0">IFERROR(C9/B9,0)</f>
        <v>1.7045454545454546</v>
      </c>
      <c r="E9" s="33"/>
      <c r="F9" s="33"/>
      <c r="G9" s="28"/>
      <c r="H9" s="33"/>
      <c r="I9" s="33"/>
      <c r="J9" s="28"/>
      <c r="K9" s="33"/>
      <c r="L9" s="33"/>
      <c r="M9" s="28"/>
    </row>
    <row r="10" spans="1:16" s="11" customFormat="1" ht="15" customHeight="1" x14ac:dyDescent="0.2">
      <c r="A10" s="21">
        <v>41730</v>
      </c>
      <c r="B10" s="36">
        <v>176</v>
      </c>
      <c r="C10" s="36">
        <v>261</v>
      </c>
      <c r="D10" s="35">
        <f t="shared" si="0"/>
        <v>1.4829545454545454</v>
      </c>
      <c r="E10" s="33"/>
      <c r="F10" s="33"/>
      <c r="G10" s="28"/>
      <c r="H10" s="33"/>
      <c r="I10" s="33"/>
      <c r="J10" s="28"/>
      <c r="K10" s="33"/>
      <c r="L10" s="33"/>
      <c r="M10" s="28"/>
    </row>
    <row r="11" spans="1:16" s="11" customFormat="1" ht="15" customHeight="1" x14ac:dyDescent="0.2">
      <c r="A11" s="21">
        <v>41760</v>
      </c>
      <c r="B11" s="36">
        <v>176</v>
      </c>
      <c r="C11" s="36">
        <v>211</v>
      </c>
      <c r="D11" s="35">
        <f t="shared" si="0"/>
        <v>1.1988636363636365</v>
      </c>
      <c r="E11" s="33"/>
      <c r="F11" s="33"/>
      <c r="G11" s="28"/>
      <c r="H11" s="33"/>
      <c r="I11" s="33"/>
      <c r="J11" s="28"/>
      <c r="K11" s="33"/>
      <c r="L11" s="33"/>
      <c r="M11" s="28"/>
    </row>
    <row r="12" spans="1:16" s="11" customFormat="1" ht="15" customHeight="1" x14ac:dyDescent="0.2">
      <c r="A12" s="21">
        <v>41791</v>
      </c>
      <c r="B12" s="36">
        <v>176</v>
      </c>
      <c r="C12" s="36">
        <v>256</v>
      </c>
      <c r="D12" s="35">
        <f t="shared" si="0"/>
        <v>1.4545454545454546</v>
      </c>
      <c r="E12" s="33"/>
      <c r="F12" s="33"/>
      <c r="G12" s="28"/>
      <c r="H12" s="33"/>
      <c r="I12" s="33"/>
      <c r="J12" s="28"/>
      <c r="K12" s="33"/>
      <c r="L12" s="33"/>
      <c r="M12" s="28"/>
    </row>
    <row r="13" spans="1:16" s="11" customFormat="1" ht="15" customHeight="1" x14ac:dyDescent="0.2">
      <c r="A13" s="21">
        <v>41821</v>
      </c>
      <c r="B13" s="36">
        <v>176</v>
      </c>
      <c r="C13" s="36">
        <v>263</v>
      </c>
      <c r="D13" s="35">
        <f t="shared" si="0"/>
        <v>1.4943181818181819</v>
      </c>
      <c r="E13" s="33"/>
      <c r="F13" s="33"/>
      <c r="G13" s="28"/>
      <c r="H13" s="33"/>
      <c r="I13" s="33"/>
      <c r="J13" s="28"/>
      <c r="K13" s="33"/>
      <c r="L13" s="33"/>
      <c r="M13" s="28"/>
    </row>
    <row r="14" spans="1:16" s="11" customFormat="1" ht="15" customHeight="1" x14ac:dyDescent="0.2">
      <c r="A14" s="21">
        <v>41852</v>
      </c>
      <c r="B14" s="36">
        <v>176</v>
      </c>
      <c r="C14" s="36">
        <v>220</v>
      </c>
      <c r="D14" s="35">
        <f t="shared" si="0"/>
        <v>1.25</v>
      </c>
      <c r="E14" s="33"/>
      <c r="F14" s="33"/>
      <c r="G14" s="28"/>
      <c r="H14" s="33"/>
      <c r="I14" s="33"/>
      <c r="J14" s="28"/>
      <c r="K14" s="33"/>
      <c r="L14" s="33"/>
      <c r="M14" s="28"/>
    </row>
    <row r="15" spans="1:16" s="11" customFormat="1" ht="15" customHeight="1" x14ac:dyDescent="0.2">
      <c r="A15" s="21">
        <v>41883</v>
      </c>
      <c r="B15" s="36">
        <v>176</v>
      </c>
      <c r="C15" s="36">
        <v>222</v>
      </c>
      <c r="D15" s="35">
        <f t="shared" si="0"/>
        <v>1.2613636363636365</v>
      </c>
      <c r="E15" s="33"/>
      <c r="F15" s="33"/>
      <c r="G15" s="28"/>
      <c r="H15" s="33"/>
      <c r="I15" s="33"/>
      <c r="J15" s="28"/>
      <c r="K15" s="33"/>
      <c r="L15" s="33"/>
      <c r="M15" s="28"/>
    </row>
    <row r="16" spans="1:16" s="11" customFormat="1" ht="15" customHeight="1" x14ac:dyDescent="0.2">
      <c r="A16" s="21">
        <v>41913</v>
      </c>
      <c r="B16" s="36">
        <v>176</v>
      </c>
      <c r="C16" s="36">
        <v>211</v>
      </c>
      <c r="D16" s="35">
        <f t="shared" si="0"/>
        <v>1.1988636363636365</v>
      </c>
      <c r="E16" s="33"/>
      <c r="F16" s="33"/>
      <c r="G16" s="28"/>
      <c r="H16" s="33"/>
      <c r="I16" s="33"/>
      <c r="J16" s="28"/>
      <c r="K16" s="33"/>
      <c r="L16" s="33"/>
      <c r="M16" s="28"/>
    </row>
    <row r="17" spans="1:13" s="11" customFormat="1" ht="15" customHeight="1" x14ac:dyDescent="0.2">
      <c r="A17" s="21">
        <v>41944</v>
      </c>
      <c r="B17" s="36">
        <v>176</v>
      </c>
      <c r="C17" s="36">
        <v>211</v>
      </c>
      <c r="D17" s="35">
        <f t="shared" si="0"/>
        <v>1.1988636363636365</v>
      </c>
      <c r="E17" s="33"/>
      <c r="F17" s="33"/>
      <c r="G17" s="28"/>
      <c r="H17" s="33"/>
      <c r="I17" s="33"/>
      <c r="J17" s="28"/>
      <c r="K17" s="33"/>
      <c r="L17" s="33"/>
      <c r="M17" s="28"/>
    </row>
    <row r="18" spans="1:13" s="11" customFormat="1" ht="15" customHeight="1" x14ac:dyDescent="0.2">
      <c r="A18" s="21">
        <v>41974</v>
      </c>
      <c r="B18" s="36">
        <v>176</v>
      </c>
      <c r="C18" s="36">
        <v>169</v>
      </c>
      <c r="D18" s="35">
        <f t="shared" si="0"/>
        <v>0.96022727272727271</v>
      </c>
      <c r="E18" s="33"/>
      <c r="F18" s="33"/>
      <c r="G18" s="28"/>
      <c r="H18" s="33"/>
      <c r="I18" s="33"/>
      <c r="J18" s="28"/>
      <c r="K18" s="33"/>
      <c r="L18" s="33"/>
      <c r="M18" s="28"/>
    </row>
    <row r="19" spans="1:13" s="14" customFormat="1" ht="15" customHeight="1" x14ac:dyDescent="0.2">
      <c r="A19" s="12" t="s">
        <v>16</v>
      </c>
      <c r="B19" s="13">
        <f>SUM(B7:B18)</f>
        <v>2112</v>
      </c>
      <c r="C19" s="13">
        <f>SUM(C7:C18)</f>
        <v>2755</v>
      </c>
      <c r="D19" s="19">
        <f t="shared" si="0"/>
        <v>1.3044507575757576</v>
      </c>
      <c r="E19" s="29"/>
      <c r="F19" s="29"/>
      <c r="G19" s="28"/>
      <c r="H19" s="29"/>
      <c r="I19" s="29"/>
      <c r="J19" s="28"/>
      <c r="K19" s="29"/>
      <c r="L19" s="29"/>
      <c r="M19" s="28"/>
    </row>
    <row r="20" spans="1:13" s="14" customFormat="1" ht="15" customHeight="1" x14ac:dyDescent="0.2">
      <c r="A20" s="12"/>
      <c r="B20" s="13"/>
      <c r="C20" s="13"/>
      <c r="D20" s="15"/>
      <c r="E20" s="13"/>
      <c r="F20" s="13"/>
      <c r="G20" s="16"/>
      <c r="H20" s="29"/>
      <c r="I20" s="29"/>
      <c r="J20" s="34"/>
    </row>
    <row r="23" spans="1:13" x14ac:dyDescent="0.25">
      <c r="J23" s="18"/>
    </row>
    <row r="24" spans="1:13" x14ac:dyDescent="0.25">
      <c r="J24" s="18"/>
    </row>
    <row r="25" spans="1:13" x14ac:dyDescent="0.25">
      <c r="J25" s="18"/>
    </row>
    <row r="26" spans="1:13" x14ac:dyDescent="0.25">
      <c r="J26" s="18"/>
    </row>
    <row r="27" spans="1:13" x14ac:dyDescent="0.25">
      <c r="J27" s="18"/>
    </row>
    <row r="28" spans="1:13" x14ac:dyDescent="0.25">
      <c r="J28" s="18"/>
    </row>
    <row r="29" spans="1:13" x14ac:dyDescent="0.25">
      <c r="J29" s="18"/>
    </row>
    <row r="30" spans="1:13" x14ac:dyDescent="0.25">
      <c r="J30" s="18"/>
    </row>
    <row r="31" spans="1:13" x14ac:dyDescent="0.25">
      <c r="J31" s="18"/>
    </row>
  </sheetData>
  <sheetProtection password="CC6C" sheet="1"/>
  <mergeCells count="9">
    <mergeCell ref="K5:M5"/>
    <mergeCell ref="B4:J4"/>
    <mergeCell ref="A1:D3"/>
    <mergeCell ref="F1:J1"/>
    <mergeCell ref="F2:J2"/>
    <mergeCell ref="F3:J3"/>
    <mergeCell ref="B5:D5"/>
    <mergeCell ref="E5:G5"/>
    <mergeCell ref="H5:J5"/>
  </mergeCells>
  <printOptions horizontalCentered="1"/>
  <pageMargins left="0.59055118110236227" right="0.19685039370078741" top="0.31496062992125984" bottom="0.31496062992125984" header="0.19685039370078741" footer="0.19685039370078741"/>
  <pageSetup paperSize="5" scale="78" orientation="landscape" r:id="rId1"/>
  <headerFooter>
    <oddFooter>&amp;C&amp;"Arial,Normal"&amp;8PROMESE/CAL</oddFooter>
  </headerFooter>
  <ignoredErrors>
    <ignoredError sqref="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General|2014</vt:lpstr>
      <vt:lpstr>Cumplimiento de despacho a Hosp</vt:lpstr>
      <vt:lpstr>Cumplimiento entregas a tiempo</vt:lpstr>
      <vt:lpstr>'Cumplimiento de despacho a Hosp'!Área_de_impresión</vt:lpstr>
      <vt:lpstr>'Cumplimiento entregas a tiempo'!Área_de_impresión</vt:lpstr>
      <vt:lpstr>'General|2014'!Área_de_impresión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Lahiri Fortunato</dc:creator>
  <cp:lastModifiedBy>Adriana M. Concepción</cp:lastModifiedBy>
  <cp:lastPrinted>2016-02-09T14:08:31Z</cp:lastPrinted>
  <dcterms:created xsi:type="dcterms:W3CDTF">2011-10-04T14:41:25Z</dcterms:created>
  <dcterms:modified xsi:type="dcterms:W3CDTF">2016-02-09T15:22:07Z</dcterms:modified>
</cp:coreProperties>
</file>