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drawings/drawing1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4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165" yWindow="1320" windowWidth="13455" windowHeight="8475" tabRatio="735" firstSheet="6" activeTab="13"/>
  </bookViews>
  <sheets>
    <sheet name="REGION santiago" sheetId="20" r:id="rId1"/>
    <sheet name="REGION O" sheetId="1" r:id="rId2"/>
    <sheet name="REGION I" sheetId="2" r:id="rId3"/>
    <sheet name="REGION II" sheetId="3" r:id="rId4"/>
    <sheet name="REGIONIII" sheetId="4" r:id="rId5"/>
    <sheet name="REGIONIV" sheetId="5" r:id="rId6"/>
    <sheet name="REGIONV" sheetId="6" r:id="rId7"/>
    <sheet name="REGIONVI" sheetId="7" r:id="rId8"/>
    <sheet name="REGIONVII" sheetId="8" r:id="rId9"/>
    <sheet name="REGIONVIII" sheetId="9" r:id="rId10"/>
    <sheet name="CONGLOMERADO 2016" sheetId="10" r:id="rId11"/>
    <sheet name="GRAFICAS 2016" sheetId="11" r:id="rId12"/>
    <sheet name="GFCOS. PROMEDIO 2016" sheetId="12" r:id="rId13"/>
    <sheet name="Gráficos pro indicadores 2016" sheetId="22" r:id="rId14"/>
  </sheets>
  <calcPr calcId="145621"/>
</workbook>
</file>

<file path=xl/calcChain.xml><?xml version="1.0" encoding="utf-8"?>
<calcChain xmlns="http://schemas.openxmlformats.org/spreadsheetml/2006/main">
  <c r="F25" i="22" l="1"/>
  <c r="E25" i="22"/>
  <c r="D25" i="22"/>
  <c r="C25" i="22"/>
  <c r="B25" i="22"/>
  <c r="A25" i="22"/>
  <c r="F20" i="22"/>
  <c r="E20" i="22"/>
  <c r="D20" i="22"/>
  <c r="C20" i="22"/>
  <c r="B20" i="22"/>
  <c r="A20" i="22"/>
  <c r="F14" i="22"/>
  <c r="E14" i="22"/>
  <c r="D14" i="22"/>
  <c r="C14" i="22"/>
  <c r="B14" i="22"/>
  <c r="A14" i="22"/>
  <c r="I13" i="6" l="1"/>
  <c r="I25" i="20" l="1"/>
  <c r="I24" i="20"/>
  <c r="I22" i="20"/>
  <c r="I21" i="20"/>
  <c r="I20" i="20"/>
  <c r="I18" i="20"/>
  <c r="Q17" i="20"/>
  <c r="Q25" i="20"/>
  <c r="Q24" i="20"/>
  <c r="Q22" i="20"/>
  <c r="Q21" i="20"/>
  <c r="Q20" i="20"/>
  <c r="Q18" i="20"/>
  <c r="I13" i="20"/>
  <c r="O13" i="20" s="1"/>
  <c r="I17" i="20"/>
  <c r="I16" i="20"/>
  <c r="O16" i="20" s="1"/>
  <c r="I14" i="20"/>
  <c r="O14" i="20" s="1"/>
  <c r="C108" i="10"/>
  <c r="D108" i="10"/>
  <c r="E108" i="10"/>
  <c r="F108" i="10"/>
  <c r="G108" i="10"/>
  <c r="H108" i="10"/>
  <c r="I13" i="8"/>
  <c r="I13" i="7"/>
  <c r="I13" i="3"/>
  <c r="C113" i="10"/>
  <c r="D113" i="10"/>
  <c r="E113" i="10"/>
  <c r="F113" i="10"/>
  <c r="G113" i="10"/>
  <c r="H113" i="10"/>
  <c r="C126" i="10"/>
  <c r="D126" i="10"/>
  <c r="E126" i="10"/>
  <c r="F126" i="10"/>
  <c r="G126" i="10"/>
  <c r="H126" i="10"/>
  <c r="C145" i="10"/>
  <c r="D145" i="10"/>
  <c r="E145" i="10"/>
  <c r="F145" i="10"/>
  <c r="G145" i="10"/>
  <c r="H145" i="10"/>
  <c r="I101" i="10"/>
  <c r="C71" i="10"/>
  <c r="D71" i="10"/>
  <c r="E71" i="10"/>
  <c r="F71" i="10"/>
  <c r="G71" i="10"/>
  <c r="H71" i="10"/>
  <c r="H59" i="10"/>
  <c r="G59" i="10"/>
  <c r="F59" i="10"/>
  <c r="E59" i="10"/>
  <c r="D59" i="10"/>
  <c r="C59" i="10"/>
  <c r="I22" i="2"/>
  <c r="I25" i="2"/>
  <c r="I18" i="2"/>
  <c r="L13" i="20" l="1"/>
  <c r="N13" i="20"/>
  <c r="P13" i="20"/>
  <c r="L14" i="20"/>
  <c r="N14" i="20"/>
  <c r="P14" i="20"/>
  <c r="L16" i="20"/>
  <c r="N16" i="20"/>
  <c r="P16" i="20"/>
  <c r="K13" i="20"/>
  <c r="M13" i="20"/>
  <c r="K14" i="20"/>
  <c r="M14" i="20"/>
  <c r="K16" i="20"/>
  <c r="M16" i="20"/>
  <c r="C70" i="10"/>
  <c r="C72" i="10"/>
  <c r="C73" i="10"/>
  <c r="C74" i="10"/>
  <c r="C75" i="10"/>
  <c r="C76" i="10"/>
  <c r="C77" i="10"/>
  <c r="C78" i="10"/>
  <c r="C58" i="10"/>
  <c r="C60" i="10"/>
  <c r="C61" i="10"/>
  <c r="C62" i="10"/>
  <c r="C63" i="10"/>
  <c r="C64" i="10"/>
  <c r="C65" i="10"/>
  <c r="C66" i="10"/>
  <c r="C35" i="10"/>
  <c r="C36" i="10"/>
  <c r="C37" i="10"/>
  <c r="C38" i="10"/>
  <c r="C39" i="10"/>
  <c r="C40" i="10"/>
  <c r="C41" i="10"/>
  <c r="C42" i="10"/>
  <c r="C43" i="10"/>
  <c r="C23" i="10"/>
  <c r="C24" i="10"/>
  <c r="C25" i="10"/>
  <c r="C26" i="10"/>
  <c r="C27" i="10"/>
  <c r="C28" i="10"/>
  <c r="C29" i="10"/>
  <c r="C30" i="10"/>
  <c r="C31" i="10"/>
  <c r="C11" i="10"/>
  <c r="G147" i="10"/>
  <c r="H37" i="10"/>
  <c r="G37" i="10"/>
  <c r="F37" i="10"/>
  <c r="H86" i="10"/>
  <c r="C120" i="10"/>
  <c r="H31" i="10"/>
  <c r="G31" i="10"/>
  <c r="F31" i="10"/>
  <c r="E31" i="10"/>
  <c r="D31" i="10"/>
  <c r="H30" i="10"/>
  <c r="G30" i="10"/>
  <c r="F30" i="10"/>
  <c r="E30" i="10"/>
  <c r="D30" i="10"/>
  <c r="H29" i="10"/>
  <c r="G29" i="10"/>
  <c r="F29" i="10"/>
  <c r="E29" i="10"/>
  <c r="D29" i="10"/>
  <c r="H28" i="10"/>
  <c r="G28" i="10"/>
  <c r="F28" i="10"/>
  <c r="E28" i="10"/>
  <c r="D28" i="10"/>
  <c r="H27" i="10"/>
  <c r="G27" i="10"/>
  <c r="F27" i="10"/>
  <c r="E27" i="10"/>
  <c r="D27" i="10"/>
  <c r="H26" i="10"/>
  <c r="G26" i="10"/>
  <c r="F26" i="10"/>
  <c r="Q14" i="20" l="1"/>
  <c r="Q16" i="20"/>
  <c r="Q13" i="20"/>
  <c r="I28" i="10"/>
  <c r="P28" i="10" s="1"/>
  <c r="C67" i="10"/>
  <c r="C44" i="10"/>
  <c r="I27" i="10"/>
  <c r="Q27" i="10" s="1"/>
  <c r="I31" i="10"/>
  <c r="Q31" i="10" s="1"/>
  <c r="C32" i="10"/>
  <c r="C79" i="10"/>
  <c r="I30" i="10"/>
  <c r="I29" i="10"/>
  <c r="H84" i="10"/>
  <c r="G84" i="10"/>
  <c r="F84" i="10"/>
  <c r="E84" i="10"/>
  <c r="D84" i="10"/>
  <c r="C84" i="10"/>
  <c r="H36" i="10"/>
  <c r="G36" i="10"/>
  <c r="F36" i="10"/>
  <c r="E36" i="10"/>
  <c r="D36" i="10"/>
  <c r="G12" i="10"/>
  <c r="G83" i="10"/>
  <c r="F83" i="10"/>
  <c r="H23" i="10"/>
  <c r="G23" i="10"/>
  <c r="E26" i="10"/>
  <c r="D26" i="10"/>
  <c r="H25" i="10"/>
  <c r="G25" i="10"/>
  <c r="F25" i="10"/>
  <c r="E25" i="10"/>
  <c r="D25" i="10"/>
  <c r="I25" i="10" l="1"/>
  <c r="Q25" i="10" s="1"/>
  <c r="Q28" i="10"/>
  <c r="P27" i="10"/>
  <c r="I26" i="10"/>
  <c r="P26" i="10" s="1"/>
  <c r="P31" i="10"/>
  <c r="P30" i="10"/>
  <c r="Q30" i="10"/>
  <c r="Q29" i="10"/>
  <c r="P29" i="10"/>
  <c r="H19" i="10"/>
  <c r="G19" i="10"/>
  <c r="F19" i="10"/>
  <c r="E19" i="10"/>
  <c r="D19" i="10"/>
  <c r="C19" i="10"/>
  <c r="H18" i="10"/>
  <c r="G18" i="10"/>
  <c r="F18" i="10"/>
  <c r="E18" i="10"/>
  <c r="D18" i="10"/>
  <c r="C18" i="10"/>
  <c r="H17" i="10"/>
  <c r="G17" i="10"/>
  <c r="F17" i="10"/>
  <c r="E17" i="10"/>
  <c r="D17" i="10"/>
  <c r="C17" i="10"/>
  <c r="H16" i="10"/>
  <c r="G16" i="10"/>
  <c r="F16" i="10"/>
  <c r="E16" i="10"/>
  <c r="D16" i="10"/>
  <c r="C16" i="10"/>
  <c r="H15" i="10"/>
  <c r="G15" i="10"/>
  <c r="F15" i="10"/>
  <c r="E15" i="10"/>
  <c r="D15" i="10"/>
  <c r="C15" i="10"/>
  <c r="H14" i="10"/>
  <c r="G14" i="10"/>
  <c r="F14" i="10"/>
  <c r="E14" i="10"/>
  <c r="D14" i="10"/>
  <c r="C14" i="10"/>
  <c r="H13" i="10"/>
  <c r="G13" i="10"/>
  <c r="F13" i="10"/>
  <c r="E13" i="10"/>
  <c r="D13" i="10"/>
  <c r="C13" i="10"/>
  <c r="P25" i="10" l="1"/>
  <c r="Q26" i="10"/>
  <c r="H35" i="10"/>
  <c r="G35" i="10"/>
  <c r="F35" i="10"/>
  <c r="F24" i="10" l="1"/>
  <c r="C133" i="10" l="1"/>
  <c r="F132" i="10"/>
  <c r="G103" i="10"/>
  <c r="G105" i="10"/>
  <c r="D39" i="10" l="1"/>
  <c r="F23" i="10"/>
  <c r="D35" i="10" l="1"/>
  <c r="E35" i="10"/>
  <c r="D37" i="10"/>
  <c r="E37" i="10"/>
  <c r="D38" i="10"/>
  <c r="E38" i="10"/>
  <c r="F38" i="10"/>
  <c r="G38" i="10"/>
  <c r="H38" i="10"/>
  <c r="E39" i="10"/>
  <c r="F39" i="10"/>
  <c r="G39" i="10"/>
  <c r="H39" i="10"/>
  <c r="D40" i="10"/>
  <c r="E40" i="10"/>
  <c r="F40" i="10"/>
  <c r="G40" i="10"/>
  <c r="H40" i="10"/>
  <c r="D41" i="10"/>
  <c r="E41" i="10"/>
  <c r="F41" i="10"/>
  <c r="G41" i="10"/>
  <c r="H41" i="10"/>
  <c r="D42" i="10"/>
  <c r="E42" i="10"/>
  <c r="F42" i="10"/>
  <c r="G42" i="10"/>
  <c r="H42" i="10"/>
  <c r="D43" i="10"/>
  <c r="E43" i="10"/>
  <c r="F43" i="10"/>
  <c r="G43" i="10"/>
  <c r="H43" i="10"/>
  <c r="I40" i="10" l="1"/>
  <c r="I42" i="10"/>
  <c r="P42" i="10" s="1"/>
  <c r="I43" i="10"/>
  <c r="Q43" i="10" s="1"/>
  <c r="I41" i="10"/>
  <c r="I39" i="10"/>
  <c r="I38" i="10"/>
  <c r="I37" i="10"/>
  <c r="I36" i="10"/>
  <c r="I35" i="10"/>
  <c r="Q42" i="10" l="1"/>
  <c r="P43" i="10"/>
  <c r="Q36" i="10"/>
  <c r="P36" i="10"/>
  <c r="Q40" i="10"/>
  <c r="P40" i="10"/>
  <c r="Q38" i="10"/>
  <c r="P38" i="10"/>
  <c r="Q35" i="10"/>
  <c r="P35" i="10"/>
  <c r="Q37" i="10"/>
  <c r="P37" i="10"/>
  <c r="Q39" i="10"/>
  <c r="P39" i="10"/>
  <c r="Q41" i="10"/>
  <c r="P41" i="10"/>
  <c r="F115" i="10"/>
  <c r="H78" i="10"/>
  <c r="G78" i="10"/>
  <c r="F78" i="10"/>
  <c r="E78" i="10"/>
  <c r="D78" i="10"/>
  <c r="F66" i="10"/>
  <c r="G66" i="10"/>
  <c r="E65" i="10"/>
  <c r="I25" i="9"/>
  <c r="I24" i="9"/>
  <c r="I21" i="9"/>
  <c r="I22" i="9"/>
  <c r="I20" i="9"/>
  <c r="I16" i="9"/>
  <c r="I17" i="9"/>
  <c r="I18" i="9"/>
  <c r="I14" i="9"/>
  <c r="I25" i="8"/>
  <c r="I24" i="8"/>
  <c r="I21" i="8"/>
  <c r="I22" i="8"/>
  <c r="I20" i="8"/>
  <c r="I15" i="8"/>
  <c r="I16" i="8"/>
  <c r="I17" i="8"/>
  <c r="I18" i="8"/>
  <c r="I14" i="8"/>
  <c r="I25" i="7"/>
  <c r="I24" i="7"/>
  <c r="I21" i="7"/>
  <c r="I22" i="7"/>
  <c r="I20" i="7"/>
  <c r="I15" i="7"/>
  <c r="I16" i="7"/>
  <c r="I17" i="7"/>
  <c r="I18" i="7"/>
  <c r="I14" i="7"/>
  <c r="I25" i="6"/>
  <c r="I24" i="6"/>
  <c r="I21" i="6"/>
  <c r="I22" i="6"/>
  <c r="I20" i="6"/>
  <c r="I15" i="6"/>
  <c r="I16" i="6"/>
  <c r="I17" i="6"/>
  <c r="I18" i="6"/>
  <c r="I14" i="6"/>
  <c r="I25" i="5"/>
  <c r="I24" i="5"/>
  <c r="I21" i="5"/>
  <c r="I22" i="5"/>
  <c r="I20" i="5"/>
  <c r="I15" i="5"/>
  <c r="I16" i="5"/>
  <c r="I17" i="5"/>
  <c r="I18" i="5"/>
  <c r="I14" i="5"/>
  <c r="I28" i="3"/>
  <c r="I27" i="3"/>
  <c r="I25" i="3"/>
  <c r="I24" i="3"/>
  <c r="I21" i="3"/>
  <c r="I22" i="3"/>
  <c r="I20" i="3"/>
  <c r="I15" i="3"/>
  <c r="I16" i="3"/>
  <c r="I17" i="3"/>
  <c r="I18" i="3"/>
  <c r="I14" i="3"/>
  <c r="I27" i="2"/>
  <c r="I26" i="2"/>
  <c r="I24" i="2"/>
  <c r="I20" i="2"/>
  <c r="I21" i="2"/>
  <c r="I14" i="2"/>
  <c r="I16" i="2"/>
  <c r="I17" i="2"/>
  <c r="I13" i="2"/>
  <c r="I25" i="1"/>
  <c r="I24" i="1"/>
  <c r="I21" i="1"/>
  <c r="I22" i="1"/>
  <c r="I20" i="1"/>
  <c r="I14" i="1"/>
  <c r="I16" i="1"/>
  <c r="I17" i="1"/>
  <c r="I18" i="1"/>
  <c r="I13" i="1"/>
  <c r="H152" i="10"/>
  <c r="G152" i="10"/>
  <c r="F152" i="10"/>
  <c r="E152" i="10"/>
  <c r="D152" i="10"/>
  <c r="C152" i="10"/>
  <c r="H151" i="10"/>
  <c r="G151" i="10"/>
  <c r="F151" i="10"/>
  <c r="E151" i="10"/>
  <c r="D151" i="10"/>
  <c r="C151" i="10"/>
  <c r="H150" i="10"/>
  <c r="G150" i="10"/>
  <c r="F150" i="10"/>
  <c r="E150" i="10"/>
  <c r="D150" i="10"/>
  <c r="C150" i="10"/>
  <c r="H149" i="10"/>
  <c r="G149" i="10"/>
  <c r="F149" i="10"/>
  <c r="E149" i="10"/>
  <c r="D149" i="10"/>
  <c r="C149" i="10"/>
  <c r="H148" i="10"/>
  <c r="G148" i="10"/>
  <c r="F148" i="10"/>
  <c r="E148" i="10"/>
  <c r="D148" i="10"/>
  <c r="C148" i="10"/>
  <c r="H147" i="10"/>
  <c r="F147" i="10"/>
  <c r="E147" i="10"/>
  <c r="D147" i="10"/>
  <c r="C147" i="10"/>
  <c r="H146" i="10"/>
  <c r="G146" i="10"/>
  <c r="F146" i="10"/>
  <c r="E146" i="10"/>
  <c r="D146" i="10"/>
  <c r="C146" i="10"/>
  <c r="H144" i="10"/>
  <c r="G144" i="10"/>
  <c r="F144" i="10"/>
  <c r="E144" i="10"/>
  <c r="D144" i="10"/>
  <c r="C144" i="10"/>
  <c r="H133" i="10"/>
  <c r="G133" i="10"/>
  <c r="F133" i="10"/>
  <c r="E133" i="10"/>
  <c r="D133" i="10"/>
  <c r="H132" i="10"/>
  <c r="G132" i="10"/>
  <c r="E132" i="10"/>
  <c r="D132" i="10"/>
  <c r="C132" i="10"/>
  <c r="H131" i="10"/>
  <c r="G131" i="10"/>
  <c r="F131" i="10"/>
  <c r="E131" i="10"/>
  <c r="D131" i="10"/>
  <c r="C131" i="10"/>
  <c r="H130" i="10"/>
  <c r="G130" i="10"/>
  <c r="F130" i="10"/>
  <c r="E130" i="10"/>
  <c r="D130" i="10"/>
  <c r="C130" i="10"/>
  <c r="H129" i="10"/>
  <c r="G129" i="10"/>
  <c r="F129" i="10"/>
  <c r="E129" i="10"/>
  <c r="D129" i="10"/>
  <c r="C129" i="10"/>
  <c r="H128" i="10"/>
  <c r="G128" i="10"/>
  <c r="F128" i="10"/>
  <c r="E128" i="10"/>
  <c r="D128" i="10"/>
  <c r="C128" i="10"/>
  <c r="H127" i="10"/>
  <c r="G127" i="10"/>
  <c r="F127" i="10"/>
  <c r="E127" i="10"/>
  <c r="D127" i="10"/>
  <c r="C127" i="10"/>
  <c r="H125" i="10"/>
  <c r="G125" i="10"/>
  <c r="F125" i="10"/>
  <c r="E125" i="10"/>
  <c r="D125" i="10"/>
  <c r="C125" i="10"/>
  <c r="H120" i="10"/>
  <c r="G120" i="10"/>
  <c r="F120" i="10"/>
  <c r="E120" i="10"/>
  <c r="D120" i="10"/>
  <c r="H119" i="10"/>
  <c r="G119" i="10"/>
  <c r="F119" i="10"/>
  <c r="E119" i="10"/>
  <c r="D119" i="10"/>
  <c r="C119" i="10"/>
  <c r="H118" i="10"/>
  <c r="G118" i="10"/>
  <c r="F118" i="10"/>
  <c r="E118" i="10"/>
  <c r="D118" i="10"/>
  <c r="C118" i="10"/>
  <c r="H117" i="10"/>
  <c r="G117" i="10"/>
  <c r="F117" i="10"/>
  <c r="E117" i="10"/>
  <c r="D117" i="10"/>
  <c r="C117" i="10"/>
  <c r="H116" i="10"/>
  <c r="G116" i="10"/>
  <c r="F116" i="10"/>
  <c r="E116" i="10"/>
  <c r="D116" i="10"/>
  <c r="C116" i="10"/>
  <c r="H115" i="10"/>
  <c r="G115" i="10"/>
  <c r="E115" i="10"/>
  <c r="D115" i="10"/>
  <c r="C115" i="10"/>
  <c r="H114" i="10"/>
  <c r="G114" i="10"/>
  <c r="F114" i="10"/>
  <c r="E114" i="10"/>
  <c r="D114" i="10"/>
  <c r="C114" i="10"/>
  <c r="H112" i="10"/>
  <c r="G112" i="10"/>
  <c r="F112" i="10"/>
  <c r="E112" i="10"/>
  <c r="D112" i="10"/>
  <c r="C112" i="10"/>
  <c r="E91" i="10"/>
  <c r="H107" i="10"/>
  <c r="G107" i="10"/>
  <c r="F107" i="10"/>
  <c r="E107" i="10"/>
  <c r="D107" i="10"/>
  <c r="C107" i="10"/>
  <c r="H106" i="10"/>
  <c r="G106" i="10"/>
  <c r="F106" i="10"/>
  <c r="E106" i="10"/>
  <c r="D106" i="10"/>
  <c r="C106" i="10"/>
  <c r="H105" i="10"/>
  <c r="F105" i="10"/>
  <c r="E105" i="10"/>
  <c r="C105" i="10"/>
  <c r="D105" i="10"/>
  <c r="H104" i="10"/>
  <c r="G104" i="10"/>
  <c r="F104" i="10"/>
  <c r="E104" i="10"/>
  <c r="D104" i="10"/>
  <c r="C104" i="10"/>
  <c r="H103" i="10"/>
  <c r="F103" i="10"/>
  <c r="E103" i="10"/>
  <c r="D103" i="10"/>
  <c r="C103" i="10"/>
  <c r="H102" i="10"/>
  <c r="G102" i="10"/>
  <c r="F102" i="10"/>
  <c r="E102" i="10"/>
  <c r="D102" i="10"/>
  <c r="C102" i="10"/>
  <c r="H100" i="10"/>
  <c r="G100" i="10"/>
  <c r="F100" i="10"/>
  <c r="E100" i="10"/>
  <c r="D100" i="10"/>
  <c r="C100" i="10"/>
  <c r="H91" i="10"/>
  <c r="G91" i="10"/>
  <c r="F91" i="10"/>
  <c r="D91" i="10"/>
  <c r="C91" i="10"/>
  <c r="H90" i="10"/>
  <c r="G90" i="10"/>
  <c r="F90" i="10"/>
  <c r="E90" i="10"/>
  <c r="D90" i="10"/>
  <c r="C90" i="10"/>
  <c r="H89" i="10"/>
  <c r="G89" i="10"/>
  <c r="F89" i="10"/>
  <c r="E89" i="10"/>
  <c r="D89" i="10"/>
  <c r="C89" i="10"/>
  <c r="H88" i="10"/>
  <c r="G88" i="10"/>
  <c r="F88" i="10"/>
  <c r="E88" i="10"/>
  <c r="D88" i="10"/>
  <c r="C88" i="10"/>
  <c r="H87" i="10"/>
  <c r="G87" i="10"/>
  <c r="F87" i="10"/>
  <c r="E87" i="10"/>
  <c r="D87" i="10"/>
  <c r="C87" i="10"/>
  <c r="G86" i="10"/>
  <c r="F86" i="10"/>
  <c r="E86" i="10"/>
  <c r="D86" i="10"/>
  <c r="C86" i="10"/>
  <c r="H85" i="10"/>
  <c r="G85" i="10"/>
  <c r="F85" i="10"/>
  <c r="E85" i="10"/>
  <c r="D85" i="10"/>
  <c r="C85" i="10"/>
  <c r="H83" i="10"/>
  <c r="E83" i="10"/>
  <c r="D83" i="10"/>
  <c r="C83" i="10"/>
  <c r="I129" i="10" l="1"/>
  <c r="L129" i="10" s="1"/>
  <c r="I128" i="10"/>
  <c r="I103" i="10"/>
  <c r="L103" i="10" s="1"/>
  <c r="I119" i="10"/>
  <c r="L119" i="10" s="1"/>
  <c r="I117" i="10"/>
  <c r="L117" i="10" s="1"/>
  <c r="I88" i="10"/>
  <c r="I87" i="10"/>
  <c r="I133" i="10"/>
  <c r="L133" i="10" s="1"/>
  <c r="I127" i="10"/>
  <c r="L127" i="10" s="1"/>
  <c r="I102" i="10"/>
  <c r="L102" i="10" s="1"/>
  <c r="I106" i="10"/>
  <c r="L106" i="10" s="1"/>
  <c r="I116" i="10"/>
  <c r="L116" i="10" s="1"/>
  <c r="I107" i="10"/>
  <c r="L107" i="10" s="1"/>
  <c r="I118" i="10"/>
  <c r="I105" i="10"/>
  <c r="L105" i="10" s="1"/>
  <c r="I100" i="10"/>
  <c r="I120" i="10"/>
  <c r="L120" i="10" s="1"/>
  <c r="I131" i="10"/>
  <c r="L131" i="10" s="1"/>
  <c r="I130" i="10"/>
  <c r="L130" i="10" s="1"/>
  <c r="I86" i="10"/>
  <c r="I85" i="10"/>
  <c r="I108" i="10"/>
  <c r="L108" i="10" s="1"/>
  <c r="I112" i="10"/>
  <c r="L112" i="10" s="1"/>
  <c r="I114" i="10"/>
  <c r="L114" i="10" s="1"/>
  <c r="I115" i="10"/>
  <c r="L115" i="10" s="1"/>
  <c r="I125" i="10"/>
  <c r="L125" i="10" s="1"/>
  <c r="I89" i="10"/>
  <c r="I90" i="10"/>
  <c r="I91" i="10"/>
  <c r="I104" i="10"/>
  <c r="L104" i="10" s="1"/>
  <c r="I132" i="10"/>
  <c r="L132" i="10" s="1"/>
  <c r="I83" i="10"/>
  <c r="C109" i="10"/>
  <c r="L100" i="10"/>
  <c r="L128" i="10"/>
  <c r="C121" i="10"/>
  <c r="C92" i="10"/>
  <c r="I144" i="10"/>
  <c r="C134" i="10"/>
  <c r="I78" i="10"/>
  <c r="C153" i="10"/>
  <c r="D121" i="10"/>
  <c r="D92" i="10"/>
  <c r="D109" i="10"/>
  <c r="I146" i="10"/>
  <c r="L146" i="10" s="1"/>
  <c r="I148" i="10"/>
  <c r="L148" i="10" s="1"/>
  <c r="I149" i="10"/>
  <c r="L149" i="10" s="1"/>
  <c r="I151" i="10"/>
  <c r="L151" i="10" s="1"/>
  <c r="I152" i="10"/>
  <c r="L152" i="10" s="1"/>
  <c r="I150" i="10"/>
  <c r="L150" i="10" s="1"/>
  <c r="I147" i="10"/>
  <c r="L147" i="10" s="1"/>
  <c r="E121" i="10"/>
  <c r="L118" i="10"/>
  <c r="L144" i="10"/>
  <c r="H77" i="10"/>
  <c r="G77" i="10"/>
  <c r="F77" i="10"/>
  <c r="E77" i="10"/>
  <c r="D77" i="10"/>
  <c r="H76" i="10"/>
  <c r="G76" i="10"/>
  <c r="F76" i="10"/>
  <c r="E76" i="10"/>
  <c r="D76" i="10"/>
  <c r="H75" i="10"/>
  <c r="G75" i="10"/>
  <c r="F75" i="10"/>
  <c r="E75" i="10"/>
  <c r="D75" i="10"/>
  <c r="H74" i="10"/>
  <c r="G74" i="10"/>
  <c r="F74" i="10"/>
  <c r="E74" i="10"/>
  <c r="D74" i="10"/>
  <c r="H73" i="10"/>
  <c r="G73" i="10"/>
  <c r="F73" i="10"/>
  <c r="E73" i="10"/>
  <c r="D73" i="10"/>
  <c r="H72" i="10"/>
  <c r="G72" i="10"/>
  <c r="F72" i="10"/>
  <c r="E72" i="10"/>
  <c r="D72" i="10"/>
  <c r="H70" i="10"/>
  <c r="G70" i="10"/>
  <c r="F70" i="10"/>
  <c r="E70" i="10"/>
  <c r="D70" i="10"/>
  <c r="H66" i="10"/>
  <c r="E66" i="10"/>
  <c r="D66" i="10"/>
  <c r="H65" i="10"/>
  <c r="G65" i="10"/>
  <c r="F65" i="10"/>
  <c r="D65" i="10"/>
  <c r="H64" i="10"/>
  <c r="G64" i="10"/>
  <c r="F64" i="10"/>
  <c r="E64" i="10"/>
  <c r="D64" i="10"/>
  <c r="H63" i="10"/>
  <c r="G63" i="10"/>
  <c r="F63" i="10"/>
  <c r="E63" i="10"/>
  <c r="D63" i="10"/>
  <c r="H62" i="10"/>
  <c r="G62" i="10"/>
  <c r="F62" i="10"/>
  <c r="E62" i="10"/>
  <c r="D62" i="10"/>
  <c r="H61" i="10"/>
  <c r="G61" i="10"/>
  <c r="F61" i="10"/>
  <c r="E61" i="10"/>
  <c r="D61" i="10"/>
  <c r="H60" i="10"/>
  <c r="G60" i="10"/>
  <c r="F60" i="10"/>
  <c r="E60" i="10"/>
  <c r="D60" i="10"/>
  <c r="H58" i="10"/>
  <c r="G58" i="10"/>
  <c r="F58" i="10"/>
  <c r="E58" i="10"/>
  <c r="D58" i="10"/>
  <c r="F44" i="10"/>
  <c r="E44" i="10"/>
  <c r="E24" i="10"/>
  <c r="D24" i="10"/>
  <c r="E23" i="10"/>
  <c r="D23" i="10"/>
  <c r="I19" i="10"/>
  <c r="E12" i="10"/>
  <c r="D12" i="10"/>
  <c r="H11" i="10"/>
  <c r="G11" i="10"/>
  <c r="F11" i="10"/>
  <c r="E11" i="10"/>
  <c r="D11" i="10"/>
  <c r="I15" i="10"/>
  <c r="I14" i="10"/>
  <c r="C12" i="10"/>
  <c r="C20" i="10" s="1"/>
  <c r="I61" i="10" l="1"/>
  <c r="P61" i="10" s="1"/>
  <c r="I62" i="10"/>
  <c r="Q62" i="10" s="1"/>
  <c r="I66" i="10"/>
  <c r="P66" i="10" s="1"/>
  <c r="I60" i="10"/>
  <c r="P60" i="10" s="1"/>
  <c r="E79" i="10"/>
  <c r="I23" i="10"/>
  <c r="F79" i="10"/>
  <c r="Q78" i="10"/>
  <c r="P78" i="10"/>
  <c r="Q60" i="10"/>
  <c r="I11" i="10"/>
  <c r="I17" i="10"/>
  <c r="N17" i="10" s="1"/>
  <c r="I16" i="10"/>
  <c r="O16" i="10" s="1"/>
  <c r="I18" i="10"/>
  <c r="M18" i="10" s="1"/>
  <c r="F67" i="10"/>
  <c r="I13" i="10"/>
  <c r="M13" i="10" s="1"/>
  <c r="I58" i="10"/>
  <c r="I63" i="10"/>
  <c r="I64" i="10"/>
  <c r="I65" i="10"/>
  <c r="I77" i="10"/>
  <c r="G20" i="10"/>
  <c r="E20" i="10"/>
  <c r="E32" i="10"/>
  <c r="D20" i="10"/>
  <c r="D32" i="10"/>
  <c r="E67" i="10"/>
  <c r="I70" i="10"/>
  <c r="I72" i="10"/>
  <c r="I73" i="10"/>
  <c r="I75" i="10"/>
  <c r="E109" i="10"/>
  <c r="E92" i="10"/>
  <c r="D67" i="10"/>
  <c r="I74" i="10"/>
  <c r="L74" i="10" s="1"/>
  <c r="I76" i="10"/>
  <c r="D79" i="10"/>
  <c r="D44" i="10"/>
  <c r="L40" i="10"/>
  <c r="D153" i="10"/>
  <c r="F109" i="10"/>
  <c r="F121" i="10"/>
  <c r="F92" i="10"/>
  <c r="L14" i="10"/>
  <c r="O15" i="10"/>
  <c r="F12" i="10"/>
  <c r="F20" i="10" s="1"/>
  <c r="I19" i="8"/>
  <c r="L87" i="10"/>
  <c r="L27" i="10"/>
  <c r="L39" i="10"/>
  <c r="L62" i="10"/>
  <c r="Q66" i="10" l="1"/>
  <c r="Q61" i="10"/>
  <c r="P62" i="10"/>
  <c r="P23" i="10"/>
  <c r="Q23" i="10"/>
  <c r="Q76" i="10"/>
  <c r="P76" i="10"/>
  <c r="Q73" i="10"/>
  <c r="P73" i="10"/>
  <c r="Q70" i="10"/>
  <c r="P70" i="10"/>
  <c r="Q74" i="10"/>
  <c r="P74" i="10"/>
  <c r="Q75" i="10"/>
  <c r="P75" i="10"/>
  <c r="Q72" i="10"/>
  <c r="P72" i="10"/>
  <c r="Q77" i="10"/>
  <c r="P77" i="10"/>
  <c r="Q65" i="10"/>
  <c r="P65" i="10"/>
  <c r="Q63" i="10"/>
  <c r="P63" i="10"/>
  <c r="Q64" i="10"/>
  <c r="P64" i="10"/>
  <c r="Q58" i="10"/>
  <c r="P58" i="10"/>
  <c r="L19" i="10"/>
  <c r="D134" i="10"/>
  <c r="M62" i="10"/>
  <c r="N62" i="10"/>
  <c r="O62" i="10"/>
  <c r="M14" i="10"/>
  <c r="O19" i="10"/>
  <c r="Q19" i="10"/>
  <c r="P19" i="10"/>
  <c r="N19" i="10"/>
  <c r="M19" i="10"/>
  <c r="P18" i="10"/>
  <c r="Q18" i="10"/>
  <c r="O18" i="10"/>
  <c r="P17" i="10"/>
  <c r="Q17" i="10"/>
  <c r="L17" i="10"/>
  <c r="M17" i="10"/>
  <c r="N16" i="10"/>
  <c r="L16" i="10"/>
  <c r="M16" i="10"/>
  <c r="Q16" i="10"/>
  <c r="P16" i="10"/>
  <c r="P15" i="10"/>
  <c r="N15" i="10"/>
  <c r="M15" i="10"/>
  <c r="L11" i="10"/>
  <c r="M11" i="10"/>
  <c r="O14" i="10"/>
  <c r="P14" i="10"/>
  <c r="Q14" i="10"/>
  <c r="N14" i="10"/>
  <c r="E153" i="10"/>
  <c r="F134" i="10"/>
  <c r="E134" i="10"/>
  <c r="G92" i="10"/>
  <c r="G109" i="10"/>
  <c r="G121" i="10"/>
  <c r="H92" i="10"/>
  <c r="H121" i="10"/>
  <c r="H109" i="10"/>
  <c r="H79" i="10"/>
  <c r="O17" i="10"/>
  <c r="Q15" i="10"/>
  <c r="L15" i="10"/>
  <c r="L18" i="10"/>
  <c r="N18" i="10"/>
  <c r="Q13" i="10"/>
  <c r="O13" i="10"/>
  <c r="P13" i="10"/>
  <c r="N13" i="10"/>
  <c r="L13" i="10"/>
  <c r="H12" i="10"/>
  <c r="H20" i="10" s="1"/>
  <c r="Q11" i="10"/>
  <c r="O11" i="10"/>
  <c r="N11" i="10"/>
  <c r="P11" i="10"/>
  <c r="I59" i="10" l="1"/>
  <c r="I109" i="10"/>
  <c r="I84" i="10"/>
  <c r="L84" i="10" s="1"/>
  <c r="I113" i="10"/>
  <c r="I121" i="10"/>
  <c r="I12" i="10"/>
  <c r="I20" i="10" s="1"/>
  <c r="H44" i="10"/>
  <c r="L36" i="10"/>
  <c r="G44" i="10"/>
  <c r="H67" i="10"/>
  <c r="G79" i="10"/>
  <c r="I71" i="10"/>
  <c r="G67" i="10"/>
  <c r="R18" i="10"/>
  <c r="R62" i="10"/>
  <c r="R14" i="10"/>
  <c r="R13" i="10"/>
  <c r="L35" i="10"/>
  <c r="I44" i="10"/>
  <c r="L70" i="10"/>
  <c r="L83" i="10"/>
  <c r="L58" i="10"/>
  <c r="L23" i="10"/>
  <c r="R19" i="10"/>
  <c r="R17" i="10"/>
  <c r="R16" i="10"/>
  <c r="R15" i="10"/>
  <c r="R11" i="10"/>
  <c r="G153" i="10"/>
  <c r="F153" i="10"/>
  <c r="H153" i="10"/>
  <c r="G134" i="10"/>
  <c r="H134" i="10"/>
  <c r="L37" i="10"/>
  <c r="F32" i="10"/>
  <c r="G24" i="10"/>
  <c r="H24" i="10"/>
  <c r="G32" i="10" l="1"/>
  <c r="I24" i="10"/>
  <c r="P24" i="10" s="1"/>
  <c r="H32" i="10"/>
  <c r="Q71" i="10"/>
  <c r="P71" i="10"/>
  <c r="L71" i="10"/>
  <c r="Q59" i="10"/>
  <c r="P59" i="10"/>
  <c r="Q44" i="10"/>
  <c r="G111" i="12" s="1"/>
  <c r="P44" i="10"/>
  <c r="F111" i="12" s="1"/>
  <c r="Q20" i="10"/>
  <c r="F6" i="22" s="1"/>
  <c r="P20" i="10"/>
  <c r="E6" i="22" s="1"/>
  <c r="L44" i="10"/>
  <c r="B111" i="12" s="1"/>
  <c r="I126" i="10"/>
  <c r="I134" i="10" s="1"/>
  <c r="M12" i="10"/>
  <c r="N59" i="10"/>
  <c r="O59" i="10"/>
  <c r="M59" i="10"/>
  <c r="L59" i="10"/>
  <c r="L101" i="10"/>
  <c r="L109" i="10"/>
  <c r="B119" i="12" s="1"/>
  <c r="I145" i="10"/>
  <c r="L113" i="10"/>
  <c r="L121" i="10"/>
  <c r="B120" i="12" s="1"/>
  <c r="L12" i="10"/>
  <c r="Q12" i="10"/>
  <c r="N12" i="10"/>
  <c r="P12" i="10"/>
  <c r="O12" i="10"/>
  <c r="Y16" i="12"/>
  <c r="Z14" i="12" s="1"/>
  <c r="G105" i="12" l="1"/>
  <c r="F105" i="12"/>
  <c r="Q24" i="10"/>
  <c r="M20" i="10"/>
  <c r="B6" i="22" s="1"/>
  <c r="N20" i="10"/>
  <c r="C6" i="22" s="1"/>
  <c r="L20" i="10"/>
  <c r="A6" i="22" s="1"/>
  <c r="R59" i="10"/>
  <c r="L145" i="10"/>
  <c r="I153" i="10"/>
  <c r="L153" i="10" s="1"/>
  <c r="B127" i="12" s="1"/>
  <c r="R12" i="10"/>
  <c r="L24" i="10"/>
  <c r="L126" i="10"/>
  <c r="L134" i="10"/>
  <c r="B126" i="12" s="1"/>
  <c r="B128" i="12" s="1"/>
  <c r="Z8" i="12"/>
  <c r="Z7" i="12"/>
  <c r="Z9" i="12"/>
  <c r="Z11" i="12"/>
  <c r="Z13" i="12"/>
  <c r="Z15" i="12"/>
  <c r="Z10" i="12"/>
  <c r="Z12" i="12"/>
  <c r="P144" i="10"/>
  <c r="P125" i="10"/>
  <c r="Q112" i="10"/>
  <c r="B105" i="12" l="1"/>
  <c r="C105" i="12"/>
  <c r="D105" i="12"/>
  <c r="M144" i="10"/>
  <c r="O144" i="10"/>
  <c r="Q144" i="10"/>
  <c r="N144" i="10"/>
  <c r="M125" i="10"/>
  <c r="O125" i="10"/>
  <c r="Q125" i="10"/>
  <c r="N125" i="10"/>
  <c r="P112" i="10"/>
  <c r="N112" i="10"/>
  <c r="M112" i="10"/>
  <c r="O112" i="10"/>
  <c r="Z16" i="12"/>
  <c r="N100" i="10"/>
  <c r="P83" i="10"/>
  <c r="M70" i="10"/>
  <c r="M58" i="10"/>
  <c r="N23" i="10"/>
  <c r="R112" i="10" l="1"/>
  <c r="R144" i="10"/>
  <c r="R125" i="10"/>
  <c r="O100" i="10"/>
  <c r="Q100" i="10"/>
  <c r="P100" i="10"/>
  <c r="M83" i="10"/>
  <c r="O83" i="10"/>
  <c r="Q83" i="10"/>
  <c r="N83" i="10"/>
  <c r="O23" i="10"/>
  <c r="M23" i="10"/>
  <c r="M100" i="10"/>
  <c r="O70" i="10"/>
  <c r="N70" i="10"/>
  <c r="N58" i="10"/>
  <c r="O58" i="10"/>
  <c r="R100" i="10" l="1"/>
  <c r="R70" i="10"/>
  <c r="R83" i="10"/>
  <c r="L31" i="10"/>
  <c r="L43" i="10"/>
  <c r="L91" i="10"/>
  <c r="L30" i="10"/>
  <c r="L42" i="10"/>
  <c r="L90" i="10"/>
  <c r="L29" i="10"/>
  <c r="L41" i="10"/>
  <c r="L76" i="10"/>
  <c r="L89" i="10"/>
  <c r="L88" i="10"/>
  <c r="L75" i="10"/>
  <c r="L28" i="10"/>
  <c r="L63" i="10" l="1"/>
  <c r="O63" i="10"/>
  <c r="N63" i="10"/>
  <c r="M63" i="10"/>
  <c r="L64" i="10"/>
  <c r="O64" i="10"/>
  <c r="N64" i="10"/>
  <c r="M64" i="10"/>
  <c r="N65" i="10"/>
  <c r="L65" i="10"/>
  <c r="O65" i="10"/>
  <c r="M65" i="10"/>
  <c r="M66" i="10"/>
  <c r="L66" i="10"/>
  <c r="O66" i="10"/>
  <c r="N66" i="10"/>
  <c r="L77" i="10"/>
  <c r="L78" i="10"/>
  <c r="L26" i="10"/>
  <c r="L38" i="10"/>
  <c r="L73" i="10"/>
  <c r="L86" i="10"/>
  <c r="L60" i="10" l="1"/>
  <c r="O60" i="10"/>
  <c r="N60" i="10"/>
  <c r="M60" i="10"/>
  <c r="I67" i="10"/>
  <c r="R65" i="10"/>
  <c r="R64" i="10"/>
  <c r="R63" i="10"/>
  <c r="L85" i="10"/>
  <c r="I92" i="10"/>
  <c r="L92" i="10" s="1"/>
  <c r="B118" i="12" s="1"/>
  <c r="B121" i="12" s="1"/>
  <c r="L61" i="10"/>
  <c r="O61" i="10"/>
  <c r="N61" i="10"/>
  <c r="M61" i="10"/>
  <c r="L72" i="10"/>
  <c r="I79" i="10"/>
  <c r="L25" i="10"/>
  <c r="I32" i="10"/>
  <c r="R66" i="10"/>
  <c r="R23" i="10"/>
  <c r="L79" i="10" l="1"/>
  <c r="Q79" i="10"/>
  <c r="P79" i="10"/>
  <c r="Q67" i="10"/>
  <c r="G112" i="12" s="1"/>
  <c r="G113" i="12" s="1"/>
  <c r="P67" i="10"/>
  <c r="F112" i="12" s="1"/>
  <c r="F113" i="12" s="1"/>
  <c r="P32" i="10"/>
  <c r="E7" i="22" s="1"/>
  <c r="E8" i="22" s="1"/>
  <c r="Q32" i="10"/>
  <c r="F7" i="22" s="1"/>
  <c r="F8" i="22" s="1"/>
  <c r="N32" i="10"/>
  <c r="C7" i="22" s="1"/>
  <c r="C8" i="22" s="1"/>
  <c r="L32" i="10"/>
  <c r="A7" i="22" s="1"/>
  <c r="A8" i="22" s="1"/>
  <c r="M32" i="10"/>
  <c r="B7" i="22" s="1"/>
  <c r="B8" i="22" s="1"/>
  <c r="L67" i="10"/>
  <c r="B112" i="12" s="1"/>
  <c r="B113" i="12" s="1"/>
  <c r="N67" i="10"/>
  <c r="D112" i="12" s="1"/>
  <c r="M67" i="10"/>
  <c r="C112" i="12" s="1"/>
  <c r="O67" i="10"/>
  <c r="E112" i="12" s="1"/>
  <c r="R61" i="10"/>
  <c r="R60" i="10"/>
  <c r="F106" i="12" l="1"/>
  <c r="F107" i="12" s="1"/>
  <c r="C106" i="12"/>
  <c r="C107" i="12" s="1"/>
  <c r="D106" i="12"/>
  <c r="D107" i="12" s="1"/>
  <c r="B106" i="12"/>
  <c r="B107" i="12" s="1"/>
  <c r="G106" i="12"/>
  <c r="G107" i="12" s="1"/>
  <c r="R67" i="10"/>
  <c r="H112" i="12" s="1"/>
  <c r="O131" i="10"/>
  <c r="N118" i="10"/>
  <c r="N41" i="10"/>
  <c r="O29" i="10"/>
  <c r="N130" i="10"/>
  <c r="Q148" i="10"/>
  <c r="Q129" i="10"/>
  <c r="Q87" i="10"/>
  <c r="Q116" i="10"/>
  <c r="M104" i="10"/>
  <c r="N39" i="10"/>
  <c r="M74" i="10"/>
  <c r="M27" i="10"/>
  <c r="O85" i="10"/>
  <c r="O114" i="10"/>
  <c r="O146" i="10"/>
  <c r="M102" i="10"/>
  <c r="O127" i="10"/>
  <c r="O37" i="10"/>
  <c r="O72" i="10"/>
  <c r="M25" i="10"/>
  <c r="R58" i="10"/>
  <c r="O32" i="10" l="1"/>
  <c r="D7" i="22" s="1"/>
  <c r="Q106" i="10"/>
  <c r="P106" i="10"/>
  <c r="P89" i="10"/>
  <c r="Q89" i="10"/>
  <c r="Q150" i="10"/>
  <c r="P150" i="10"/>
  <c r="N150" i="10"/>
  <c r="N89" i="10"/>
  <c r="N29" i="10"/>
  <c r="M106" i="10"/>
  <c r="M29" i="10"/>
  <c r="O106" i="10"/>
  <c r="O76" i="10"/>
  <c r="O41" i="10"/>
  <c r="M150" i="10"/>
  <c r="M89" i="10"/>
  <c r="M41" i="10"/>
  <c r="Q118" i="10"/>
  <c r="P118" i="10"/>
  <c r="Q131" i="10"/>
  <c r="P131" i="10"/>
  <c r="N131" i="10"/>
  <c r="N106" i="10"/>
  <c r="N76" i="10"/>
  <c r="M131" i="10"/>
  <c r="O150" i="10"/>
  <c r="O118" i="10"/>
  <c r="O89" i="10"/>
  <c r="M118" i="10"/>
  <c r="M76" i="10"/>
  <c r="N146" i="10"/>
  <c r="N127" i="10"/>
  <c r="N114" i="10"/>
  <c r="N102" i="10"/>
  <c r="N85" i="10"/>
  <c r="N72" i="10"/>
  <c r="N25" i="10"/>
  <c r="M146" i="10"/>
  <c r="M85" i="10"/>
  <c r="M37" i="10"/>
  <c r="Q146" i="10"/>
  <c r="Q127" i="10"/>
  <c r="Q114" i="10"/>
  <c r="Q102" i="10"/>
  <c r="Q85" i="10"/>
  <c r="O25" i="10"/>
  <c r="M127" i="10"/>
  <c r="P146" i="10"/>
  <c r="P127" i="10"/>
  <c r="P114" i="10"/>
  <c r="P102" i="10"/>
  <c r="P85" i="10"/>
  <c r="N37" i="10"/>
  <c r="M114" i="10"/>
  <c r="M72" i="10"/>
  <c r="O102" i="10"/>
  <c r="N148" i="10"/>
  <c r="N129" i="10"/>
  <c r="N116" i="10"/>
  <c r="N104" i="10"/>
  <c r="N87" i="10"/>
  <c r="N74" i="10"/>
  <c r="N27" i="10"/>
  <c r="M148" i="10"/>
  <c r="M87" i="10"/>
  <c r="M39" i="10"/>
  <c r="O148" i="10"/>
  <c r="O129" i="10"/>
  <c r="O116" i="10"/>
  <c r="O104" i="10"/>
  <c r="O87" i="10"/>
  <c r="O74" i="10"/>
  <c r="O39" i="10"/>
  <c r="M129" i="10"/>
  <c r="P148" i="10"/>
  <c r="P129" i="10"/>
  <c r="P116" i="10"/>
  <c r="P104" i="10"/>
  <c r="P87" i="10"/>
  <c r="M116" i="10"/>
  <c r="Q104" i="10"/>
  <c r="O27" i="10"/>
  <c r="P115" i="10"/>
  <c r="O115" i="10"/>
  <c r="N115" i="10"/>
  <c r="Q115" i="10"/>
  <c r="M115" i="10"/>
  <c r="Q152" i="10"/>
  <c r="P152" i="10"/>
  <c r="O152" i="10"/>
  <c r="M152" i="10"/>
  <c r="N152" i="10"/>
  <c r="M133" i="10"/>
  <c r="O133" i="10"/>
  <c r="P133" i="10"/>
  <c r="Q133" i="10"/>
  <c r="N133" i="10"/>
  <c r="Q120" i="10"/>
  <c r="M120" i="10"/>
  <c r="P120" i="10"/>
  <c r="N120" i="10"/>
  <c r="O120" i="10"/>
  <c r="Q108" i="10"/>
  <c r="P108" i="10"/>
  <c r="N108" i="10"/>
  <c r="M108" i="10"/>
  <c r="O108" i="10"/>
  <c r="Q91" i="10"/>
  <c r="P91" i="10"/>
  <c r="N91" i="10"/>
  <c r="M91" i="10"/>
  <c r="O91" i="10"/>
  <c r="O78" i="10"/>
  <c r="M78" i="10"/>
  <c r="N78" i="10"/>
  <c r="O43" i="10"/>
  <c r="M43" i="10"/>
  <c r="N43" i="10"/>
  <c r="M31" i="10"/>
  <c r="O31" i="10"/>
  <c r="N31" i="10"/>
  <c r="Q151" i="10"/>
  <c r="O151" i="10"/>
  <c r="P151" i="10"/>
  <c r="N151" i="10"/>
  <c r="M151" i="10"/>
  <c r="N132" i="10"/>
  <c r="P132" i="10"/>
  <c r="O132" i="10"/>
  <c r="Q132" i="10"/>
  <c r="M132" i="10"/>
  <c r="P119" i="10"/>
  <c r="Q119" i="10"/>
  <c r="O119" i="10"/>
  <c r="N119" i="10"/>
  <c r="M119" i="10"/>
  <c r="Q107" i="10"/>
  <c r="O107" i="10"/>
  <c r="P107" i="10"/>
  <c r="N107" i="10"/>
  <c r="M107" i="10"/>
  <c r="P90" i="10"/>
  <c r="N90" i="10"/>
  <c r="Q90" i="10"/>
  <c r="O90" i="10"/>
  <c r="M90" i="10"/>
  <c r="O77" i="10"/>
  <c r="N77" i="10"/>
  <c r="M77" i="10"/>
  <c r="O42" i="10"/>
  <c r="N42" i="10"/>
  <c r="M42" i="10"/>
  <c r="O30" i="10"/>
  <c r="N30" i="10"/>
  <c r="M30" i="10"/>
  <c r="Q145" i="10"/>
  <c r="P145" i="10"/>
  <c r="O145" i="10"/>
  <c r="N145" i="10"/>
  <c r="M145" i="10"/>
  <c r="N126" i="10"/>
  <c r="O126" i="10"/>
  <c r="P126" i="10"/>
  <c r="Q126" i="10"/>
  <c r="M126" i="10"/>
  <c r="P113" i="10"/>
  <c r="N113" i="10"/>
  <c r="Q113" i="10"/>
  <c r="O113" i="10"/>
  <c r="M113" i="10"/>
  <c r="Q101" i="10"/>
  <c r="P101" i="10"/>
  <c r="O101" i="10"/>
  <c r="N101" i="10"/>
  <c r="M101" i="10"/>
  <c r="Q84" i="10"/>
  <c r="P84" i="10"/>
  <c r="O84" i="10"/>
  <c r="N84" i="10"/>
  <c r="M84" i="10"/>
  <c r="O71" i="10"/>
  <c r="N71" i="10"/>
  <c r="M71" i="10"/>
  <c r="O36" i="10"/>
  <c r="N36" i="10"/>
  <c r="M36" i="10"/>
  <c r="O24" i="10"/>
  <c r="N24" i="10"/>
  <c r="M24" i="10"/>
  <c r="P147" i="10"/>
  <c r="Q147" i="10"/>
  <c r="O147" i="10"/>
  <c r="M147" i="10"/>
  <c r="N147" i="10"/>
  <c r="M128" i="10"/>
  <c r="O128" i="10"/>
  <c r="Q128" i="10"/>
  <c r="P128" i="10"/>
  <c r="N128" i="10"/>
  <c r="P103" i="10"/>
  <c r="Q103" i="10"/>
  <c r="O103" i="10"/>
  <c r="M103" i="10"/>
  <c r="N103" i="10"/>
  <c r="Q86" i="10"/>
  <c r="O86" i="10"/>
  <c r="M86" i="10"/>
  <c r="P86" i="10"/>
  <c r="N86" i="10"/>
  <c r="N73" i="10"/>
  <c r="M73" i="10"/>
  <c r="O73" i="10"/>
  <c r="O38" i="10"/>
  <c r="M38" i="10"/>
  <c r="N38" i="10"/>
  <c r="M26" i="10"/>
  <c r="O26" i="10"/>
  <c r="N26" i="10"/>
  <c r="P149" i="10"/>
  <c r="Q149" i="10"/>
  <c r="O149" i="10"/>
  <c r="M149" i="10"/>
  <c r="N149" i="10"/>
  <c r="M134" i="10"/>
  <c r="C126" i="12" s="1"/>
  <c r="O134" i="10"/>
  <c r="E126" i="12" s="1"/>
  <c r="Q134" i="10"/>
  <c r="G126" i="12" s="1"/>
  <c r="P134" i="10"/>
  <c r="F126" i="12" s="1"/>
  <c r="M130" i="10"/>
  <c r="O130" i="10"/>
  <c r="Q130" i="10"/>
  <c r="P130" i="10"/>
  <c r="N134" i="10"/>
  <c r="D126" i="12" s="1"/>
  <c r="P117" i="10"/>
  <c r="N117" i="10"/>
  <c r="Q117" i="10"/>
  <c r="M117" i="10"/>
  <c r="O117" i="10"/>
  <c r="Q105" i="10"/>
  <c r="P105" i="10"/>
  <c r="O105" i="10"/>
  <c r="M105" i="10"/>
  <c r="N105" i="10"/>
  <c r="Q88" i="10"/>
  <c r="P88" i="10"/>
  <c r="O88" i="10"/>
  <c r="M88" i="10"/>
  <c r="N88" i="10"/>
  <c r="O75" i="10"/>
  <c r="M75" i="10"/>
  <c r="N75" i="10"/>
  <c r="O40" i="10"/>
  <c r="N40" i="10"/>
  <c r="M40" i="10"/>
  <c r="M28" i="10"/>
  <c r="O28" i="10"/>
  <c r="N28" i="10"/>
  <c r="O79" i="10"/>
  <c r="N79" i="10"/>
  <c r="M79" i="10"/>
  <c r="O35" i="10"/>
  <c r="M35" i="10"/>
  <c r="N35" i="10"/>
  <c r="O20" i="10"/>
  <c r="D6" i="22" s="1"/>
  <c r="Q109" i="10"/>
  <c r="G119" i="12" s="1"/>
  <c r="D8" i="22" l="1"/>
  <c r="E105" i="12"/>
  <c r="E106" i="12"/>
  <c r="R76" i="10"/>
  <c r="R20" i="10"/>
  <c r="H105" i="12" s="1"/>
  <c r="R32" i="10"/>
  <c r="H106" i="12" s="1"/>
  <c r="R145" i="10"/>
  <c r="R29" i="10"/>
  <c r="R113" i="10"/>
  <c r="R115" i="10"/>
  <c r="R91" i="10"/>
  <c r="R40" i="10"/>
  <c r="R75" i="10"/>
  <c r="R117" i="10"/>
  <c r="R149" i="10"/>
  <c r="R147" i="10"/>
  <c r="R101" i="10"/>
  <c r="R119" i="10"/>
  <c r="R114" i="10"/>
  <c r="R146" i="10"/>
  <c r="R131" i="10"/>
  <c r="R118" i="10"/>
  <c r="R151" i="10"/>
  <c r="R77" i="10"/>
  <c r="R30" i="10"/>
  <c r="R116" i="10"/>
  <c r="R148" i="10"/>
  <c r="R27" i="10"/>
  <c r="R150" i="10"/>
  <c r="R152" i="10"/>
  <c r="R120" i="10"/>
  <c r="R74" i="10"/>
  <c r="R72" i="10"/>
  <c r="R78" i="10"/>
  <c r="R104" i="10"/>
  <c r="R88" i="10"/>
  <c r="R90" i="10"/>
  <c r="R103" i="10"/>
  <c r="R25" i="10"/>
  <c r="R102" i="10"/>
  <c r="R126" i="10"/>
  <c r="R36" i="10"/>
  <c r="R79" i="10"/>
  <c r="R35" i="10"/>
  <c r="R130" i="10"/>
  <c r="R134" i="10"/>
  <c r="H126" i="12" s="1"/>
  <c r="R26" i="10"/>
  <c r="R86" i="10"/>
  <c r="R128" i="10"/>
  <c r="R31" i="10"/>
  <c r="R108" i="10"/>
  <c r="R87" i="10"/>
  <c r="R106" i="10"/>
  <c r="R28" i="10"/>
  <c r="R105" i="10"/>
  <c r="R73" i="10"/>
  <c r="R24" i="10"/>
  <c r="R71" i="10"/>
  <c r="R84" i="10"/>
  <c r="R42" i="10"/>
  <c r="R107" i="10"/>
  <c r="R132" i="10"/>
  <c r="R133" i="10"/>
  <c r="R129" i="10"/>
  <c r="R127" i="10"/>
  <c r="R85" i="10"/>
  <c r="R89" i="10"/>
  <c r="R41" i="10"/>
  <c r="R38" i="10"/>
  <c r="R39" i="10"/>
  <c r="R43" i="10"/>
  <c r="R37" i="10"/>
  <c r="P153" i="10"/>
  <c r="F127" i="12" s="1"/>
  <c r="F128" i="12" s="1"/>
  <c r="Q153" i="10"/>
  <c r="G127" i="12" s="1"/>
  <c r="G128" i="12" s="1"/>
  <c r="O153" i="10"/>
  <c r="E127" i="12" s="1"/>
  <c r="E128" i="12" s="1"/>
  <c r="M153" i="10"/>
  <c r="C127" i="12" s="1"/>
  <c r="C128" i="12" s="1"/>
  <c r="N153" i="10"/>
  <c r="D127" i="12" s="1"/>
  <c r="D128" i="12" s="1"/>
  <c r="P121" i="10"/>
  <c r="F120" i="12" s="1"/>
  <c r="N121" i="10"/>
  <c r="D120" i="12" s="1"/>
  <c r="Q121" i="10"/>
  <c r="G120" i="12" s="1"/>
  <c r="M121" i="10"/>
  <c r="C120" i="12" s="1"/>
  <c r="O121" i="10"/>
  <c r="E120" i="12" s="1"/>
  <c r="O109" i="10"/>
  <c r="E119" i="12" s="1"/>
  <c r="N109" i="10"/>
  <c r="D119" i="12" s="1"/>
  <c r="P109" i="10"/>
  <c r="F119" i="12" s="1"/>
  <c r="M109" i="10"/>
  <c r="C119" i="12" s="1"/>
  <c r="Q92" i="10"/>
  <c r="G118" i="12" s="1"/>
  <c r="P92" i="10"/>
  <c r="F118" i="12" s="1"/>
  <c r="O92" i="10"/>
  <c r="E118" i="12" s="1"/>
  <c r="M92" i="10"/>
  <c r="C118" i="12" s="1"/>
  <c r="N92" i="10"/>
  <c r="D118" i="12" s="1"/>
  <c r="M44" i="10"/>
  <c r="C111" i="12" s="1"/>
  <c r="C113" i="12" s="1"/>
  <c r="O44" i="10"/>
  <c r="E111" i="12" s="1"/>
  <c r="E113" i="12" s="1"/>
  <c r="N44" i="10"/>
  <c r="D111" i="12" s="1"/>
  <c r="D113" i="12" s="1"/>
  <c r="C121" i="12" l="1"/>
  <c r="F121" i="12"/>
  <c r="D121" i="12"/>
  <c r="E121" i="12"/>
  <c r="G121" i="12"/>
  <c r="H107" i="12"/>
  <c r="E107" i="12"/>
  <c r="R153" i="10"/>
  <c r="H127" i="12" s="1"/>
  <c r="H128" i="12" s="1"/>
  <c r="R121" i="10"/>
  <c r="H120" i="12" s="1"/>
  <c r="R109" i="10"/>
  <c r="H119" i="12" s="1"/>
  <c r="R92" i="10"/>
  <c r="H118" i="12" s="1"/>
  <c r="R44" i="10"/>
  <c r="H111" i="12" s="1"/>
  <c r="H113" i="12" s="1"/>
  <c r="H121" i="12" l="1"/>
</calcChain>
</file>

<file path=xl/comments1.xml><?xml version="1.0" encoding="utf-8"?>
<comments xmlns="http://schemas.openxmlformats.org/spreadsheetml/2006/main">
  <authors>
    <author>Evelyn Santana</author>
  </authors>
  <commentList>
    <comment ref="F83" authorId="0">
      <text>
        <r>
          <rPr>
            <b/>
            <sz val="8"/>
            <color indexed="81"/>
            <rFont val="Tahoma"/>
            <family val="2"/>
          </rPr>
          <t>Evelyn Santana:</t>
        </r>
        <r>
          <rPr>
            <sz val="8"/>
            <color indexed="81"/>
            <rFont val="Tahoma"/>
            <family val="2"/>
          </rPr>
          <t xml:space="preserve">
revisar este</t>
        </r>
      </text>
    </comment>
  </commentList>
</comments>
</file>

<file path=xl/sharedStrings.xml><?xml version="1.0" encoding="utf-8"?>
<sst xmlns="http://schemas.openxmlformats.org/spreadsheetml/2006/main" count="755" uniqueCount="84">
  <si>
    <t xml:space="preserve">Ayudanos a Mejorar la Calidad de Nuestros Servicios. </t>
  </si>
  <si>
    <t xml:space="preserve">Marque con una X  la opción que usted considere para cada uno de los siguientes aspectos. </t>
  </si>
  <si>
    <t>Identifique la Región de Salud al cual pertenece el Hospital</t>
  </si>
  <si>
    <t>REGION 0</t>
  </si>
  <si>
    <t xml:space="preserve">REGION I </t>
  </si>
  <si>
    <t>REGION II</t>
  </si>
  <si>
    <t>REGION III</t>
  </si>
  <si>
    <t>REGION IV</t>
  </si>
  <si>
    <t>REGION V</t>
  </si>
  <si>
    <t>REGION VI</t>
  </si>
  <si>
    <t>REGION VII</t>
  </si>
  <si>
    <t>REGION VIII</t>
  </si>
  <si>
    <t xml:space="preserve">Aspectos a Evaluar </t>
  </si>
  <si>
    <t>Muy Bueno</t>
  </si>
  <si>
    <t xml:space="preserve">Bueno </t>
  </si>
  <si>
    <t xml:space="preserve">Regular </t>
  </si>
  <si>
    <t xml:space="preserve">Malo </t>
  </si>
  <si>
    <t xml:space="preserve">Muy malo </t>
  </si>
  <si>
    <t xml:space="preserve">Disposición del Personal para atender y ayudar </t>
  </si>
  <si>
    <t xml:space="preserve">V  Mencione que productos necesarios para su unidad médica,  nos recomienda incluir en nuestro catálogo. </t>
  </si>
  <si>
    <t xml:space="preserve">VI Exprese opiniones o sugerencias para mejorar nuestros servicios </t>
  </si>
  <si>
    <t>TOTAL</t>
  </si>
  <si>
    <t xml:space="preserve">TOTAL </t>
  </si>
  <si>
    <t>REGION O</t>
  </si>
  <si>
    <t xml:space="preserve">REGION V </t>
  </si>
  <si>
    <t xml:space="preserve">REGION VI </t>
  </si>
  <si>
    <t xml:space="preserve">REGION VII </t>
  </si>
  <si>
    <t xml:space="preserve">PUNTO I </t>
  </si>
  <si>
    <t xml:space="preserve">TOTAL GENERAL </t>
  </si>
  <si>
    <t>PUNTO II</t>
  </si>
  <si>
    <t>PUNTO III</t>
  </si>
  <si>
    <t xml:space="preserve">PUNTO IV </t>
  </si>
  <si>
    <t>Trato recibido por el personal</t>
  </si>
  <si>
    <t>REPRESENTACION MUESTRAL</t>
  </si>
  <si>
    <t>REGION l</t>
  </si>
  <si>
    <t>REGION ll</t>
  </si>
  <si>
    <t>REGION lll</t>
  </si>
  <si>
    <t>REGION lV</t>
  </si>
  <si>
    <t>REGION Vl</t>
  </si>
  <si>
    <t>REGION Vll</t>
  </si>
  <si>
    <t>REGION Vlll</t>
  </si>
  <si>
    <t>TOTAL  ENCUESTADOS</t>
  </si>
  <si>
    <t>Excelente</t>
  </si>
  <si>
    <t>División de Trámites y Servicios para la Salud PROMESE CAL Ciudad Salud</t>
  </si>
  <si>
    <t>I  AMABILIDAD</t>
  </si>
  <si>
    <t>Cómo considera ha sido el trato por el personal?</t>
  </si>
  <si>
    <t>Cómo valora la amabilidad y la cortesía del personal?</t>
  </si>
  <si>
    <t>TIEMPO DE ESPERA</t>
  </si>
  <si>
    <t>Cómo evalúa la rapidez y la capacidad de respuesta a sus solicitudes?</t>
  </si>
  <si>
    <t>Cómo considera que ha sido el proceso de despacho de medicamentos e insumos?</t>
  </si>
  <si>
    <t>Cómo califica la rapidez en la entrega de los medicamentos?</t>
  </si>
  <si>
    <t>ACCESIBILIDAD</t>
  </si>
  <si>
    <t>Cómo califica la disponibilida de los  medicamentos requeridos por usted?</t>
  </si>
  <si>
    <t>Cómo se siente con el comfort y la ubicación de nuestra instalaciones?</t>
  </si>
  <si>
    <t>Cómo califica la información obtenida a través del teléfono y/o el sitio web de la institución?</t>
  </si>
  <si>
    <t>Fiabilidad</t>
  </si>
  <si>
    <t>Cómo califica la calidad de los medicamntos e insumos recibidos?</t>
  </si>
  <si>
    <t>Cómo evalúa el servicio que le ofrecemos?</t>
  </si>
  <si>
    <t>Cómo considera que ha sido el trato por el personal?</t>
  </si>
  <si>
    <t xml:space="preserve">          Tabla de Datos de las Encuestas aplicadas a  Clientes de Hospitales 2016</t>
  </si>
  <si>
    <t>1-Cómo considera que ha sido el trato por el personal?</t>
  </si>
  <si>
    <t>2-Cómo valora la amabilidad y la cortesía del personal?</t>
  </si>
  <si>
    <t>3-Cómo evalúa la rapidez y la capacidad de respuesta a sus solicitudes?</t>
  </si>
  <si>
    <t>4-Cómo considera que ha sido el proceso de despacho de medicamentos e insumos?</t>
  </si>
  <si>
    <t>5-Cómo califica la rapidez en la entrega de los medicamentos?</t>
  </si>
  <si>
    <t>6-Cómo califica la disponibilida de los  medicamentos requeridos por usted?</t>
  </si>
  <si>
    <t>7-Cómo se siente con el comfort y la ubicación de nuestra instalaciones?</t>
  </si>
  <si>
    <t>8-Cómo califica la información obtenida a través del teléfono y/o el sitio web de la institución?</t>
  </si>
  <si>
    <t>9-Cómo califica la calidad de los medicamntos e insumos recibidos?</t>
  </si>
  <si>
    <t>10-Cómo evalúa el servicio que le ofrecemos?</t>
  </si>
  <si>
    <t xml:space="preserve">Mencione que productos necesarios para su unidad médica,  nos recomienda incluir en nuestro catálogo. </t>
  </si>
  <si>
    <t>Promedio</t>
  </si>
  <si>
    <t>Amabilidad</t>
  </si>
  <si>
    <t>pregunta</t>
  </si>
  <si>
    <t>Tiempo de respuesta</t>
  </si>
  <si>
    <t>Accesibiidad</t>
  </si>
  <si>
    <t>Gráfica Promedio de Satisfacción 2016</t>
  </si>
  <si>
    <t>GRAFICA SEGÚN LA REGIÒN 2016</t>
  </si>
  <si>
    <t>Indicador Amabilidad</t>
  </si>
  <si>
    <t>Indicador Tiempo de Espera</t>
  </si>
  <si>
    <t>Indicador Accesibilidad</t>
  </si>
  <si>
    <t>Indicador Fiabilidad</t>
  </si>
  <si>
    <t>Indicador Tiempo de Respuesta</t>
  </si>
  <si>
    <t>Gráfica Según el Indicador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</si>
</sst>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9"/>
      <color rgb="FF000000"/>
      <name val="Cambria"/>
      <family val="1"/>
    </font>
    <font>
      <b/>
      <sz val="12"/>
      <color rgb="FF000000"/>
      <name val="Cambria"/>
      <family val="1"/>
    </font>
    <font>
      <b/>
      <sz val="11"/>
      <color rgb="FF000000"/>
      <name val="Cambria"/>
      <family val="1"/>
    </font>
    <font>
      <b/>
      <sz val="10"/>
      <color rgb="FF000000"/>
      <name val="Cambria"/>
      <family val="1"/>
    </font>
    <font>
      <sz val="11"/>
      <color rgb="FF000000"/>
      <name val="Cambria"/>
      <family val="1"/>
    </font>
    <font>
      <sz val="10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13"/>
      <color theme="1"/>
      <name val="Footlight MT Light"/>
      <family val="1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rgb="FF000000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sz val="11"/>
      <name val="Calibri"/>
      <family val="2"/>
      <scheme val="minor"/>
    </font>
    <font>
      <sz val="11"/>
      <name val="Cambria"/>
      <family val="1"/>
    </font>
    <font>
      <sz val="10"/>
      <name val="Cambria"/>
      <family val="1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mbria"/>
      <family val="1"/>
    </font>
    <font>
      <sz val="9"/>
      <color rgb="FF000000"/>
      <name val="Cambria"/>
      <family val="1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name val="Cambria"/>
      <family val="1"/>
    </font>
  </fonts>
  <fills count="21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224">
    <xf numFmtId="0" fontId="0" fillId="0" borderId="0" xfId="0"/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/>
    <xf numFmtId="0" fontId="10" fillId="0" borderId="3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Border="1"/>
    <xf numFmtId="9" fontId="0" fillId="0" borderId="0" xfId="0" applyNumberFormat="1"/>
    <xf numFmtId="0" fontId="0" fillId="0" borderId="12" xfId="0" applyBorder="1"/>
    <xf numFmtId="9" fontId="0" fillId="0" borderId="12" xfId="1" applyFont="1" applyBorder="1"/>
    <xf numFmtId="0" fontId="13" fillId="0" borderId="0" xfId="0" applyFont="1" applyAlignment="1">
      <alignment horizontal="justify" vertical="center"/>
    </xf>
    <xf numFmtId="0" fontId="14" fillId="0" borderId="12" xfId="0" applyFont="1" applyBorder="1"/>
    <xf numFmtId="0" fontId="0" fillId="6" borderId="12" xfId="0" applyFill="1" applyBorder="1"/>
    <xf numFmtId="9" fontId="0" fillId="6" borderId="12" xfId="0" applyNumberFormat="1" applyFill="1" applyBorder="1"/>
    <xf numFmtId="0" fontId="14" fillId="6" borderId="12" xfId="0" applyFont="1" applyFill="1" applyBorder="1" applyAlignment="1">
      <alignment horizontal="right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0" fontId="8" fillId="9" borderId="12" xfId="0" applyFont="1" applyFill="1" applyBorder="1" applyAlignment="1">
      <alignment horizontal="center" vertical="center"/>
    </xf>
    <xf numFmtId="0" fontId="8" fillId="11" borderId="12" xfId="0" applyFont="1" applyFill="1" applyBorder="1" applyAlignment="1">
      <alignment horizontal="center" vertical="center"/>
    </xf>
    <xf numFmtId="10" fontId="8" fillId="0" borderId="12" xfId="1" applyNumberFormat="1" applyFont="1" applyBorder="1" applyAlignment="1">
      <alignment horizontal="center" vertical="center"/>
    </xf>
    <xf numFmtId="10" fontId="8" fillId="11" borderId="12" xfId="0" applyNumberFormat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9" fillId="9" borderId="12" xfId="0" applyFont="1" applyFill="1" applyBorder="1" applyAlignment="1">
      <alignment vertical="center" wrapText="1"/>
    </xf>
    <xf numFmtId="10" fontId="8" fillId="9" borderId="12" xfId="1" applyNumberFormat="1" applyFont="1" applyFill="1" applyBorder="1" applyAlignment="1">
      <alignment horizontal="center" vertical="center"/>
    </xf>
    <xf numFmtId="10" fontId="8" fillId="9" borderId="12" xfId="0" applyNumberFormat="1" applyFont="1" applyFill="1" applyBorder="1" applyAlignment="1">
      <alignment horizontal="center" vertical="center"/>
    </xf>
    <xf numFmtId="10" fontId="8" fillId="0" borderId="12" xfId="0" applyNumberFormat="1" applyFont="1" applyBorder="1" applyAlignment="1">
      <alignment horizontal="center" vertical="center"/>
    </xf>
    <xf numFmtId="0" fontId="9" fillId="11" borderId="1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11" borderId="0" xfId="0" applyFill="1"/>
    <xf numFmtId="0" fontId="0" fillId="0" borderId="0" xfId="0" applyFill="1"/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10" fontId="8" fillId="0" borderId="0" xfId="1" applyNumberFormat="1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/>
    <xf numFmtId="0" fontId="10" fillId="0" borderId="12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20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7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wrapText="1"/>
    </xf>
    <xf numFmtId="0" fontId="17" fillId="11" borderId="12" xfId="0" applyFont="1" applyFill="1" applyBorder="1" applyAlignment="1">
      <alignment horizontal="center" vertical="center"/>
    </xf>
    <xf numFmtId="0" fontId="19" fillId="9" borderId="12" xfId="0" applyFont="1" applyFill="1" applyBorder="1" applyAlignment="1">
      <alignment horizontal="center" vertical="center"/>
    </xf>
    <xf numFmtId="10" fontId="0" fillId="0" borderId="12" xfId="0" applyNumberFormat="1" applyBorder="1"/>
    <xf numFmtId="0" fontId="6" fillId="13" borderId="12" xfId="0" applyFont="1" applyFill="1" applyBorder="1" applyAlignment="1">
      <alignment vertical="center"/>
    </xf>
    <xf numFmtId="0" fontId="5" fillId="13" borderId="12" xfId="0" applyFont="1" applyFill="1" applyBorder="1" applyAlignment="1">
      <alignment horizontal="center" vertical="center"/>
    </xf>
    <xf numFmtId="0" fontId="7" fillId="13" borderId="12" xfId="0" applyFont="1" applyFill="1" applyBorder="1" applyAlignment="1">
      <alignment horizontal="center" vertical="center"/>
    </xf>
    <xf numFmtId="10" fontId="17" fillId="13" borderId="12" xfId="1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9" fillId="14" borderId="12" xfId="0" applyFont="1" applyFill="1" applyBorder="1" applyAlignment="1">
      <alignment horizontal="center" vertical="center"/>
    </xf>
    <xf numFmtId="0" fontId="17" fillId="14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14" borderId="17" xfId="0" applyFont="1" applyFill="1" applyBorder="1" applyAlignment="1">
      <alignment vertical="center"/>
    </xf>
    <xf numFmtId="0" fontId="7" fillId="14" borderId="15" xfId="0" applyFont="1" applyFill="1" applyBorder="1" applyAlignment="1">
      <alignment vertical="center"/>
    </xf>
    <xf numFmtId="0" fontId="7" fillId="14" borderId="18" xfId="0" applyFont="1" applyFill="1" applyBorder="1" applyAlignment="1">
      <alignment vertical="center"/>
    </xf>
    <xf numFmtId="9" fontId="8" fillId="9" borderId="12" xfId="1" applyFont="1" applyFill="1" applyBorder="1" applyAlignment="1">
      <alignment horizontal="center" vertical="center"/>
    </xf>
    <xf numFmtId="9" fontId="8" fillId="11" borderId="12" xfId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10" fontId="17" fillId="0" borderId="12" xfId="1" applyNumberFormat="1" applyFont="1" applyBorder="1" applyAlignment="1">
      <alignment horizontal="center" vertical="center"/>
    </xf>
    <xf numFmtId="0" fontId="7" fillId="10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/>
    </xf>
    <xf numFmtId="0" fontId="7" fillId="14" borderId="12" xfId="0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7" fillId="10" borderId="17" xfId="0" applyFont="1" applyFill="1" applyBorder="1" applyAlignment="1">
      <alignment vertical="center"/>
    </xf>
    <xf numFmtId="0" fontId="7" fillId="10" borderId="18" xfId="0" applyFont="1" applyFill="1" applyBorder="1" applyAlignment="1">
      <alignment vertical="center"/>
    </xf>
    <xf numFmtId="0" fontId="7" fillId="10" borderId="15" xfId="0" applyFont="1" applyFill="1" applyBorder="1" applyAlignment="1">
      <alignment vertical="center"/>
    </xf>
    <xf numFmtId="0" fontId="24" fillId="0" borderId="0" xfId="0" applyFont="1"/>
    <xf numFmtId="0" fontId="7" fillId="11" borderId="15" xfId="0" applyFont="1" applyFill="1" applyBorder="1" applyAlignment="1">
      <alignment vertical="center"/>
    </xf>
    <xf numFmtId="0" fontId="9" fillId="0" borderId="12" xfId="0" applyFont="1" applyBorder="1" applyAlignment="1">
      <alignment horizontal="left" vertical="center" wrapText="1"/>
    </xf>
    <xf numFmtId="0" fontId="8" fillId="10" borderId="12" xfId="0" applyFont="1" applyFill="1" applyBorder="1" applyAlignment="1">
      <alignment horizontal="center" vertical="center"/>
    </xf>
    <xf numFmtId="0" fontId="9" fillId="10" borderId="12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6" fillId="16" borderId="12" xfId="0" applyFont="1" applyFill="1" applyBorder="1" applyAlignment="1">
      <alignment vertical="center"/>
    </xf>
    <xf numFmtId="0" fontId="5" fillId="16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7" fillId="0" borderId="12" xfId="0" quotePrefix="1" applyFont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8" fillId="11" borderId="10" xfId="0" applyFont="1" applyFill="1" applyBorder="1" applyAlignment="1">
      <alignment horizontal="center" vertical="center"/>
    </xf>
    <xf numFmtId="0" fontId="7" fillId="11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2" borderId="12" xfId="0" applyFont="1" applyFill="1" applyBorder="1" applyAlignment="1">
      <alignment vertical="center"/>
    </xf>
    <xf numFmtId="0" fontId="7" fillId="14" borderId="17" xfId="0" applyFont="1" applyFill="1" applyBorder="1" applyAlignment="1">
      <alignment vertical="center"/>
    </xf>
    <xf numFmtId="0" fontId="7" fillId="11" borderId="15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9" fontId="9" fillId="0" borderId="12" xfId="1" applyFont="1" applyBorder="1" applyAlignment="1">
      <alignment horizontal="center" vertical="center" wrapText="1"/>
    </xf>
    <xf numFmtId="9" fontId="17" fillId="0" borderId="12" xfId="1" applyFont="1" applyBorder="1" applyAlignment="1">
      <alignment horizontal="center" vertical="center"/>
    </xf>
    <xf numFmtId="9" fontId="17" fillId="0" borderId="12" xfId="1" applyFont="1" applyFill="1" applyBorder="1" applyAlignment="1">
      <alignment horizontal="center" vertical="center"/>
    </xf>
    <xf numFmtId="9" fontId="9" fillId="14" borderId="12" xfId="1" applyFont="1" applyFill="1" applyBorder="1" applyAlignment="1">
      <alignment horizontal="center" vertical="center"/>
    </xf>
    <xf numFmtId="9" fontId="17" fillId="14" borderId="12" xfId="1" applyFont="1" applyFill="1" applyBorder="1" applyAlignment="1">
      <alignment horizontal="center" vertical="center"/>
    </xf>
    <xf numFmtId="9" fontId="7" fillId="14" borderId="18" xfId="1" applyFont="1" applyFill="1" applyBorder="1" applyAlignment="1">
      <alignment vertical="center"/>
    </xf>
    <xf numFmtId="0" fontId="17" fillId="15" borderId="12" xfId="0" applyFont="1" applyFill="1" applyBorder="1" applyAlignment="1">
      <alignment horizontal="center" vertical="center"/>
    </xf>
    <xf numFmtId="0" fontId="0" fillId="0" borderId="0" xfId="0" applyFont="1"/>
    <xf numFmtId="10" fontId="0" fillId="17" borderId="12" xfId="0" applyNumberFormat="1" applyFill="1" applyBorder="1"/>
    <xf numFmtId="10" fontId="8" fillId="9" borderId="0" xfId="1" applyNumberFormat="1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7" fillId="14" borderId="12" xfId="0" applyFont="1" applyFill="1" applyBorder="1" applyAlignment="1">
      <alignment vertical="center"/>
    </xf>
    <xf numFmtId="0" fontId="0" fillId="15" borderId="0" xfId="0" applyFill="1"/>
    <xf numFmtId="0" fontId="23" fillId="15" borderId="0" xfId="0" applyFont="1" applyFill="1" applyAlignment="1">
      <alignment horizontal="center" wrapText="1"/>
    </xf>
    <xf numFmtId="0" fontId="8" fillId="5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10" fontId="8" fillId="0" borderId="12" xfId="0" applyNumberFormat="1" applyFont="1" applyFill="1" applyBorder="1" applyAlignment="1">
      <alignment horizontal="center" vertical="center"/>
    </xf>
    <xf numFmtId="10" fontId="8" fillId="8" borderId="12" xfId="1" applyNumberFormat="1" applyFont="1" applyFill="1" applyBorder="1" applyAlignment="1">
      <alignment horizontal="center" vertical="center"/>
    </xf>
    <xf numFmtId="10" fontId="0" fillId="8" borderId="12" xfId="0" applyNumberFormat="1" applyFill="1" applyBorder="1" applyAlignment="1">
      <alignment horizontal="center"/>
    </xf>
    <xf numFmtId="10" fontId="8" fillId="9" borderId="12" xfId="1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6" fillId="2" borderId="12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4" fillId="0" borderId="17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7" fillId="14" borderId="12" xfId="0" applyFont="1" applyFill="1" applyBorder="1" applyAlignment="1">
      <alignment vertical="center"/>
    </xf>
    <xf numFmtId="0" fontId="7" fillId="14" borderId="17" xfId="0" applyFont="1" applyFill="1" applyBorder="1" applyAlignment="1">
      <alignment horizontal="center" vertical="center" wrapText="1"/>
    </xf>
    <xf numFmtId="0" fontId="7" fillId="14" borderId="18" xfId="0" applyFont="1" applyFill="1" applyBorder="1" applyAlignment="1">
      <alignment horizontal="center" vertical="center" wrapText="1"/>
    </xf>
    <xf numFmtId="0" fontId="7" fillId="14" borderId="1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7" fillId="16" borderId="17" xfId="0" applyFont="1" applyFill="1" applyBorder="1" applyAlignment="1">
      <alignment horizontal="left" vertical="center"/>
    </xf>
    <xf numFmtId="0" fontId="7" fillId="16" borderId="18" xfId="0" applyFont="1" applyFill="1" applyBorder="1" applyAlignment="1">
      <alignment horizontal="left" vertical="center"/>
    </xf>
    <xf numFmtId="0" fontId="7" fillId="16" borderId="15" xfId="0" applyFont="1" applyFill="1" applyBorder="1" applyAlignment="1">
      <alignment horizontal="left" vertical="center"/>
    </xf>
    <xf numFmtId="0" fontId="18" fillId="10" borderId="17" xfId="0" applyFont="1" applyFill="1" applyBorder="1" applyAlignment="1">
      <alignment horizontal="left" vertical="center"/>
    </xf>
    <xf numFmtId="0" fontId="18" fillId="10" borderId="18" xfId="0" applyFont="1" applyFill="1" applyBorder="1" applyAlignment="1">
      <alignment horizontal="left" vertical="center"/>
    </xf>
    <xf numFmtId="0" fontId="18" fillId="10" borderId="15" xfId="0" applyFont="1" applyFill="1" applyBorder="1" applyAlignment="1">
      <alignment horizontal="left" vertical="center"/>
    </xf>
    <xf numFmtId="0" fontId="14" fillId="16" borderId="17" xfId="0" applyFont="1" applyFill="1" applyBorder="1" applyAlignment="1">
      <alignment horizontal="left"/>
    </xf>
    <xf numFmtId="0" fontId="14" fillId="16" borderId="18" xfId="0" applyFont="1" applyFill="1" applyBorder="1" applyAlignment="1">
      <alignment horizontal="left"/>
    </xf>
    <xf numFmtId="0" fontId="14" fillId="16" borderId="15" xfId="0" applyFont="1" applyFill="1" applyBorder="1" applyAlignment="1">
      <alignment horizontal="left"/>
    </xf>
    <xf numFmtId="0" fontId="14" fillId="10" borderId="17" xfId="0" applyFont="1" applyFill="1" applyBorder="1" applyAlignment="1">
      <alignment horizontal="left"/>
    </xf>
    <xf numFmtId="0" fontId="14" fillId="10" borderId="15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12" fillId="7" borderId="13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12" fillId="7" borderId="10" xfId="0" applyFont="1" applyFill="1" applyBorder="1" applyAlignment="1">
      <alignment horizontal="center"/>
    </xf>
    <xf numFmtId="0" fontId="12" fillId="7" borderId="14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7" fillId="14" borderId="1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5" fillId="2" borderId="12" xfId="0" applyFont="1" applyFill="1" applyBorder="1" applyAlignment="1">
      <alignment vertical="center"/>
    </xf>
    <xf numFmtId="0" fontId="14" fillId="0" borderId="12" xfId="0" applyFont="1" applyBorder="1" applyAlignment="1">
      <alignment horizontal="left"/>
    </xf>
    <xf numFmtId="0" fontId="18" fillId="0" borderId="16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14" fillId="0" borderId="17" xfId="0" applyFont="1" applyBorder="1" applyAlignment="1"/>
    <xf numFmtId="0" fontId="14" fillId="0" borderId="15" xfId="0" applyFont="1" applyBorder="1" applyAlignment="1"/>
    <xf numFmtId="0" fontId="7" fillId="14" borderId="17" xfId="0" applyFont="1" applyFill="1" applyBorder="1" applyAlignment="1">
      <alignment vertical="center"/>
    </xf>
    <xf numFmtId="0" fontId="7" fillId="14" borderId="25" xfId="0" applyFont="1" applyFill="1" applyBorder="1" applyAlignment="1">
      <alignment horizontal="center" vertical="center" wrapText="1"/>
    </xf>
    <xf numFmtId="0" fontId="7" fillId="14" borderId="26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left"/>
    </xf>
    <xf numFmtId="0" fontId="7" fillId="14" borderId="24" xfId="0" applyFont="1" applyFill="1" applyBorder="1" applyAlignment="1">
      <alignment horizontal="center" vertical="center" wrapText="1"/>
    </xf>
    <xf numFmtId="0" fontId="7" fillId="14" borderId="15" xfId="0" applyFont="1" applyFill="1" applyBorder="1" applyAlignment="1">
      <alignment vertical="center"/>
    </xf>
    <xf numFmtId="0" fontId="18" fillId="16" borderId="12" xfId="0" applyFont="1" applyFill="1" applyBorder="1" applyAlignment="1">
      <alignment vertical="center"/>
    </xf>
    <xf numFmtId="0" fontId="6" fillId="12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7" fillId="10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10" borderId="17" xfId="0" applyFont="1" applyFill="1" applyBorder="1" applyAlignment="1">
      <alignment horizontal="center" vertical="center"/>
    </xf>
    <xf numFmtId="0" fontId="7" fillId="10" borderId="18" xfId="0" applyFont="1" applyFill="1" applyBorder="1" applyAlignment="1">
      <alignment horizontal="center" vertical="center"/>
    </xf>
    <xf numFmtId="0" fontId="7" fillId="10" borderId="15" xfId="0" applyFont="1" applyFill="1" applyBorder="1" applyAlignment="1">
      <alignment horizontal="center" vertical="center"/>
    </xf>
    <xf numFmtId="0" fontId="29" fillId="4" borderId="12" xfId="0" applyFont="1" applyFill="1" applyBorder="1" applyAlignment="1">
      <alignment horizontal="center" vertical="center"/>
    </xf>
    <xf numFmtId="0" fontId="27" fillId="15" borderId="23" xfId="0" applyFont="1" applyFill="1" applyBorder="1" applyAlignment="1">
      <alignment horizontal="center" vertical="center" wrapText="1"/>
    </xf>
    <xf numFmtId="0" fontId="23" fillId="15" borderId="23" xfId="0" applyFont="1" applyFill="1" applyBorder="1" applyAlignment="1">
      <alignment horizontal="center" vertical="center" wrapText="1"/>
    </xf>
    <xf numFmtId="0" fontId="27" fillId="20" borderId="0" xfId="0" applyFont="1" applyFill="1" applyAlignment="1">
      <alignment horizontal="center"/>
    </xf>
    <xf numFmtId="0" fontId="0" fillId="18" borderId="0" xfId="0" applyFill="1" applyAlignment="1">
      <alignment horizontal="center"/>
    </xf>
    <xf numFmtId="0" fontId="28" fillId="20" borderId="0" xfId="0" applyFont="1" applyFill="1" applyAlignment="1">
      <alignment horizontal="center"/>
    </xf>
    <xf numFmtId="0" fontId="23" fillId="9" borderId="12" xfId="0" applyFont="1" applyFill="1" applyBorder="1" applyAlignment="1">
      <alignment horizontal="center"/>
    </xf>
    <xf numFmtId="0" fontId="0" fillId="18" borderId="12" xfId="0" applyFill="1" applyBorder="1" applyAlignment="1">
      <alignment horizontal="center"/>
    </xf>
    <xf numFmtId="10" fontId="23" fillId="19" borderId="12" xfId="0" applyNumberFormat="1" applyFont="1" applyFill="1" applyBorder="1" applyAlignment="1">
      <alignment horizontal="center"/>
    </xf>
    <xf numFmtId="0" fontId="23" fillId="19" borderId="12" xfId="0" applyFont="1" applyFill="1" applyBorder="1" applyAlignment="1">
      <alignment horizontal="center"/>
    </xf>
    <xf numFmtId="0" fontId="27" fillId="13" borderId="0" xfId="0" applyFont="1" applyFill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FFCC"/>
      <color rgb="FFFF66CC"/>
      <color rgb="FF66FF66"/>
      <color rgb="FF00CCFF"/>
      <color rgb="FFCCFF99"/>
      <color rgb="FFCCFFCC"/>
      <color rgb="FF33CC33"/>
      <color rgb="FFFF3399"/>
      <color rgb="FF00FF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1.1 Cómo considera que ha sido el trato por el personal?</a:t>
            </a:r>
          </a:p>
        </c:rich>
      </c:tx>
      <c:overlay val="0"/>
    </c:title>
    <c:autoTitleDeleted val="0"/>
    <c:view3D>
      <c:rotX val="60"/>
      <c:rotY val="80"/>
      <c:rAngAx val="1"/>
    </c:view3D>
    <c:floor>
      <c:thickness val="0"/>
    </c:floor>
    <c:sideWall>
      <c:thickness val="0"/>
      <c:spPr>
        <a:scene3d>
          <a:camera prst="orthographicFront"/>
          <a:lightRig rig="threePt" dir="t"/>
        </a:scene3d>
        <a:sp3d>
          <a:bevelT w="114300" prst="hardEdge"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T w="114300" prst="hardEdge"/>
        </a:sp3d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'CONGLOMERADO 2016'!$K$11</c:f>
              <c:strCache>
                <c:ptCount val="1"/>
                <c:pt idx="0">
                  <c:v>REGION O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cat>
            <c:strRef>
              <c:f>'CONGLOMERADO 2016'!$L$10:$Q$10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2016'!$L$11:$Q$11</c:f>
              <c:numCache>
                <c:formatCode>0.00%</c:formatCode>
                <c:ptCount val="6"/>
                <c:pt idx="0">
                  <c:v>0.3902439024390244</c:v>
                </c:pt>
                <c:pt idx="1">
                  <c:v>0.34146341463414637</c:v>
                </c:pt>
                <c:pt idx="2">
                  <c:v>0.24390243902439024</c:v>
                </c:pt>
                <c:pt idx="3">
                  <c:v>0</c:v>
                </c:pt>
                <c:pt idx="4">
                  <c:v>2.4390243902439025E-2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'CONGLOMERADO 2016'!$K$12</c:f>
              <c:strCache>
                <c:ptCount val="1"/>
                <c:pt idx="0">
                  <c:v>REGION I </c:v>
                </c:pt>
              </c:strCache>
            </c:strRef>
          </c:tx>
          <c:spPr>
            <a:solidFill>
              <a:srgbClr val="FC7404"/>
            </a:solidFill>
          </c:spPr>
          <c:invertIfNegative val="0"/>
          <c:cat>
            <c:strRef>
              <c:f>'CONGLOMERADO 2016'!$L$10:$Q$10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2016'!$L$12:$Q$12</c:f>
              <c:numCache>
                <c:formatCode>0.00%</c:formatCode>
                <c:ptCount val="6"/>
                <c:pt idx="0">
                  <c:v>0.23076923076923078</c:v>
                </c:pt>
                <c:pt idx="1">
                  <c:v>0.46153846153846156</c:v>
                </c:pt>
                <c:pt idx="2">
                  <c:v>0.23076923076923078</c:v>
                </c:pt>
                <c:pt idx="3">
                  <c:v>7.6923076923076927E-2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'CONGLOMERADO 2016'!$K$13</c:f>
              <c:strCache>
                <c:ptCount val="1"/>
                <c:pt idx="0">
                  <c:v>REGION II</c:v>
                </c:pt>
              </c:strCache>
            </c:strRef>
          </c:tx>
          <c:spPr>
            <a:solidFill>
              <a:srgbClr val="FF3399"/>
            </a:solidFill>
          </c:spPr>
          <c:invertIfNegative val="0"/>
          <c:cat>
            <c:strRef>
              <c:f>'CONGLOMERADO 2016'!$L$10:$Q$10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2016'!$L$13:$Q$13</c:f>
              <c:numCache>
                <c:formatCode>0.00%</c:formatCode>
                <c:ptCount val="6"/>
                <c:pt idx="0">
                  <c:v>0.5</c:v>
                </c:pt>
                <c:pt idx="1">
                  <c:v>0.33333333333333331</c:v>
                </c:pt>
                <c:pt idx="2">
                  <c:v>0.13333333333333333</c:v>
                </c:pt>
                <c:pt idx="3">
                  <c:v>3.3333333333333333E-2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'CONGLOMERADO 2016'!$K$14</c:f>
              <c:strCache>
                <c:ptCount val="1"/>
                <c:pt idx="0">
                  <c:v>REGION III</c:v>
                </c:pt>
              </c:strCache>
            </c:strRef>
          </c:tx>
          <c:spPr>
            <a:solidFill>
              <a:srgbClr val="9966FF"/>
            </a:solidFill>
          </c:spPr>
          <c:invertIfNegative val="0"/>
          <c:cat>
            <c:strRef>
              <c:f>'CONGLOMERADO 2016'!$L$10:$Q$10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2016'!$L$14:$Q$14</c:f>
              <c:numCache>
                <c:formatCode>0.00%</c:formatCode>
                <c:ptCount val="6"/>
                <c:pt idx="0">
                  <c:v>0.6</c:v>
                </c:pt>
                <c:pt idx="1">
                  <c:v>0.35</c:v>
                </c:pt>
                <c:pt idx="2">
                  <c:v>0.05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'CONGLOMERADO 2016'!$K$15</c:f>
              <c:strCache>
                <c:ptCount val="1"/>
                <c:pt idx="0">
                  <c:v>REGION IV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'CONGLOMERADO 2016'!$L$10:$Q$10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2016'!$L$15:$Q$15</c:f>
              <c:numCache>
                <c:formatCode>0.00%</c:formatCode>
                <c:ptCount val="6"/>
                <c:pt idx="0">
                  <c:v>0.42857142857142855</c:v>
                </c:pt>
                <c:pt idx="1">
                  <c:v>0.35714285714285715</c:v>
                </c:pt>
                <c:pt idx="2">
                  <c:v>0.21428571428571427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'CONGLOMERADO 2016'!$K$16</c:f>
              <c:strCache>
                <c:ptCount val="1"/>
                <c:pt idx="0">
                  <c:v>REGION V </c:v>
                </c:pt>
              </c:strCache>
            </c:strRef>
          </c:tx>
          <c:spPr>
            <a:solidFill>
              <a:srgbClr val="F85208"/>
            </a:solidFill>
          </c:spPr>
          <c:invertIfNegative val="0"/>
          <c:cat>
            <c:strRef>
              <c:f>'CONGLOMERADO 2016'!$L$10:$Q$10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2016'!$L$16:$Q$16</c:f>
              <c:numCache>
                <c:formatCode>0.00%</c:formatCode>
                <c:ptCount val="6"/>
                <c:pt idx="0">
                  <c:v>0.35714285714285715</c:v>
                </c:pt>
                <c:pt idx="1">
                  <c:v>0.35714285714285715</c:v>
                </c:pt>
                <c:pt idx="2">
                  <c:v>0.2857142857142857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'CONGLOMERADO 2016'!$K$17</c:f>
              <c:strCache>
                <c:ptCount val="1"/>
                <c:pt idx="0">
                  <c:v>REGION VI 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'CONGLOMERADO 2016'!$L$10:$Q$10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2016'!$L$17:$Q$17</c:f>
              <c:numCache>
                <c:formatCode>0.00%</c:formatCode>
                <c:ptCount val="6"/>
                <c:pt idx="0">
                  <c:v>0.23076923076923078</c:v>
                </c:pt>
                <c:pt idx="1">
                  <c:v>0.53846153846153844</c:v>
                </c:pt>
                <c:pt idx="2">
                  <c:v>0.15384615384615385</c:v>
                </c:pt>
                <c:pt idx="3">
                  <c:v>7.6923076923076927E-2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'CONGLOMERADO 2016'!$K$18</c:f>
              <c:strCache>
                <c:ptCount val="1"/>
                <c:pt idx="0">
                  <c:v>REGION VII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'CONGLOMERADO 2016'!$L$10:$Q$10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2016'!$L$18:$Q$18</c:f>
              <c:numCache>
                <c:formatCode>0.00%</c:formatCode>
                <c:ptCount val="6"/>
                <c:pt idx="0">
                  <c:v>0.5</c:v>
                </c:pt>
                <c:pt idx="1">
                  <c:v>0.3125</c:v>
                </c:pt>
                <c:pt idx="2">
                  <c:v>0.1875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'CONGLOMERADO 2016'!$K$19</c:f>
              <c:strCache>
                <c:ptCount val="1"/>
                <c:pt idx="0">
                  <c:v>REGION VIII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strRef>
              <c:f>'CONGLOMERADO 2016'!$L$10:$Q$10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2016'!$L$19:$Q$19</c:f>
              <c:numCache>
                <c:formatCode>0.00%</c:formatCode>
                <c:ptCount val="6"/>
                <c:pt idx="0">
                  <c:v>0.30769230769230771</c:v>
                </c:pt>
                <c:pt idx="1">
                  <c:v>0.46153846153846156</c:v>
                </c:pt>
                <c:pt idx="2">
                  <c:v>0.15384615384615385</c:v>
                </c:pt>
                <c:pt idx="3">
                  <c:v>0</c:v>
                </c:pt>
                <c:pt idx="4">
                  <c:v>7.6923076923076927E-2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228096"/>
        <c:axId val="74229632"/>
        <c:axId val="0"/>
      </c:bar3DChart>
      <c:catAx>
        <c:axId val="74228096"/>
        <c:scaling>
          <c:orientation val="minMax"/>
        </c:scaling>
        <c:delete val="0"/>
        <c:axPos val="b"/>
        <c:majorTickMark val="none"/>
        <c:minorTickMark val="none"/>
        <c:tickLblPos val="nextTo"/>
        <c:crossAx val="74229632"/>
        <c:crosses val="autoZero"/>
        <c:auto val="1"/>
        <c:lblAlgn val="ctr"/>
        <c:lblOffset val="100"/>
        <c:noMultiLvlLbl val="0"/>
      </c:catAx>
      <c:valAx>
        <c:axId val="7422963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742280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rgbClr val="FFFFCC"/>
    </a:soli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glow rad="101600">
        <a:schemeClr val="accent6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3.3 Cómo evalúa el servicio que le ofrecemos?</a:t>
            </a:r>
          </a:p>
        </c:rich>
      </c:tx>
      <c:overlay val="0"/>
    </c:title>
    <c:autoTitleDeleted val="0"/>
    <c:view3D>
      <c:rotX val="60"/>
      <c:rotY val="8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42783393042544"/>
          <c:y val="0.13677951109219302"/>
          <c:w val="0.84458737674141249"/>
          <c:h val="0.4338081375658386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'CONGLOMERADO 2016'!$K$144</c:f>
              <c:strCache>
                <c:ptCount val="1"/>
                <c:pt idx="0">
                  <c:v>REGION O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cat>
            <c:strRef>
              <c:f>'CONGLOMERADO 2016'!$L$143:$Q$143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2016'!$L$144:$Q$144</c:f>
              <c:numCache>
                <c:formatCode>0.00%</c:formatCode>
                <c:ptCount val="6"/>
                <c:pt idx="0">
                  <c:v>0.17499999999999999</c:v>
                </c:pt>
                <c:pt idx="1">
                  <c:v>0.42499999999999999</c:v>
                </c:pt>
                <c:pt idx="2">
                  <c:v>0.3</c:v>
                </c:pt>
                <c:pt idx="3">
                  <c:v>7.4999999999999997E-2</c:v>
                </c:pt>
                <c:pt idx="4">
                  <c:v>2.5000000000000001E-2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'CONGLOMERADO 2016'!$K$145</c:f>
              <c:strCache>
                <c:ptCount val="1"/>
                <c:pt idx="0">
                  <c:v>REGION I </c:v>
                </c:pt>
              </c:strCache>
            </c:strRef>
          </c:tx>
          <c:spPr>
            <a:solidFill>
              <a:srgbClr val="E6541A"/>
            </a:solidFill>
          </c:spPr>
          <c:invertIfNegative val="0"/>
          <c:cat>
            <c:strRef>
              <c:f>'CONGLOMERADO 2016'!$L$143:$Q$143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2016'!$L$145:$Q$145</c:f>
              <c:numCache>
                <c:formatCode>0.00%</c:formatCode>
                <c:ptCount val="6"/>
                <c:pt idx="0">
                  <c:v>0</c:v>
                </c:pt>
                <c:pt idx="1">
                  <c:v>0.36363636363636365</c:v>
                </c:pt>
                <c:pt idx="2">
                  <c:v>0.45454545454545453</c:v>
                </c:pt>
                <c:pt idx="3">
                  <c:v>0.18181818181818182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'CONGLOMERADO 2016'!$K$146</c:f>
              <c:strCache>
                <c:ptCount val="1"/>
                <c:pt idx="0">
                  <c:v>REGION II</c:v>
                </c:pt>
              </c:strCache>
            </c:strRef>
          </c:tx>
          <c:spPr>
            <a:solidFill>
              <a:srgbClr val="FF3399"/>
            </a:solidFill>
          </c:spPr>
          <c:invertIfNegative val="0"/>
          <c:cat>
            <c:strRef>
              <c:f>'CONGLOMERADO 2016'!$L$143:$Q$143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2016'!$L$146:$Q$146</c:f>
              <c:numCache>
                <c:formatCode>0.00%</c:formatCode>
                <c:ptCount val="6"/>
                <c:pt idx="0">
                  <c:v>0.2413793103448276</c:v>
                </c:pt>
                <c:pt idx="1">
                  <c:v>0.44827586206896552</c:v>
                </c:pt>
                <c:pt idx="2">
                  <c:v>0.2413793103448276</c:v>
                </c:pt>
                <c:pt idx="3">
                  <c:v>3.4482758620689655E-2</c:v>
                </c:pt>
                <c:pt idx="4">
                  <c:v>0</c:v>
                </c:pt>
                <c:pt idx="5">
                  <c:v>3.4482758620689655E-2</c:v>
                </c:pt>
              </c:numCache>
            </c:numRef>
          </c:val>
        </c:ser>
        <c:ser>
          <c:idx val="3"/>
          <c:order val="3"/>
          <c:tx>
            <c:strRef>
              <c:f>'CONGLOMERADO 2016'!$K$147</c:f>
              <c:strCache>
                <c:ptCount val="1"/>
                <c:pt idx="0">
                  <c:v>REGION III</c:v>
                </c:pt>
              </c:strCache>
            </c:strRef>
          </c:tx>
          <c:spPr>
            <a:solidFill>
              <a:srgbClr val="9966FF"/>
            </a:solidFill>
          </c:spPr>
          <c:invertIfNegative val="0"/>
          <c:cat>
            <c:strRef>
              <c:f>'CONGLOMERADO 2016'!$L$143:$Q$143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2016'!$L$147:$Q$147</c:f>
              <c:numCache>
                <c:formatCode>0.00%</c:formatCode>
                <c:ptCount val="6"/>
                <c:pt idx="0">
                  <c:v>0.3</c:v>
                </c:pt>
                <c:pt idx="1">
                  <c:v>0.55000000000000004</c:v>
                </c:pt>
                <c:pt idx="2">
                  <c:v>0.1</c:v>
                </c:pt>
                <c:pt idx="3">
                  <c:v>0.05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'CONGLOMERADO 2016'!$K$148</c:f>
              <c:strCache>
                <c:ptCount val="1"/>
                <c:pt idx="0">
                  <c:v>REGION IV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'CONGLOMERADO 2016'!$L$143:$Q$143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2016'!$L$148:$Q$148</c:f>
              <c:numCache>
                <c:formatCode>0.00%</c:formatCode>
                <c:ptCount val="6"/>
                <c:pt idx="0">
                  <c:v>0.33333333333333331</c:v>
                </c:pt>
                <c:pt idx="1">
                  <c:v>0.46666666666666667</c:v>
                </c:pt>
                <c:pt idx="2">
                  <c:v>0.13333333333333333</c:v>
                </c:pt>
                <c:pt idx="3">
                  <c:v>6.6666666666666666E-2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'CONGLOMERADO 2016'!$K$149</c:f>
              <c:strCache>
                <c:ptCount val="1"/>
                <c:pt idx="0">
                  <c:v>REGION V </c:v>
                </c:pt>
              </c:strCache>
            </c:strRef>
          </c:tx>
          <c:spPr>
            <a:solidFill>
              <a:srgbClr val="FF9933"/>
            </a:solidFill>
          </c:spPr>
          <c:invertIfNegative val="0"/>
          <c:cat>
            <c:strRef>
              <c:f>'CONGLOMERADO 2016'!$L$143:$Q$143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2016'!$L$149:$Q$149</c:f>
              <c:numCache>
                <c:formatCode>0.00%</c:formatCode>
                <c:ptCount val="6"/>
                <c:pt idx="0">
                  <c:v>0.2857142857142857</c:v>
                </c:pt>
                <c:pt idx="1">
                  <c:v>0.42857142857142855</c:v>
                </c:pt>
                <c:pt idx="2">
                  <c:v>0.21428571428571427</c:v>
                </c:pt>
                <c:pt idx="3">
                  <c:v>7.1428571428571425E-2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'CONGLOMERADO 2016'!$K$150</c:f>
              <c:strCache>
                <c:ptCount val="1"/>
                <c:pt idx="0">
                  <c:v>REGION VI 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'CONGLOMERADO 2016'!$L$143:$Q$143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2016'!$L$150:$Q$150</c:f>
              <c:numCache>
                <c:formatCode>0.00%</c:formatCode>
                <c:ptCount val="6"/>
                <c:pt idx="0">
                  <c:v>0.30769230769230771</c:v>
                </c:pt>
                <c:pt idx="1">
                  <c:v>0.46153846153846156</c:v>
                </c:pt>
                <c:pt idx="2">
                  <c:v>0.23076923076923078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'CONGLOMERADO 2016'!$K$151</c:f>
              <c:strCache>
                <c:ptCount val="1"/>
                <c:pt idx="0">
                  <c:v>REGION VII 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'CONGLOMERADO 2016'!$L$143:$Q$143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2016'!$L$151:$Q$151</c:f>
              <c:numCache>
                <c:formatCode>0.00%</c:formatCode>
                <c:ptCount val="6"/>
                <c:pt idx="0">
                  <c:v>0.4375</c:v>
                </c:pt>
                <c:pt idx="1">
                  <c:v>0.25</c:v>
                </c:pt>
                <c:pt idx="2">
                  <c:v>0.3125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'CONGLOMERADO 2016'!$K$152</c:f>
              <c:strCache>
                <c:ptCount val="1"/>
                <c:pt idx="0">
                  <c:v>REGION VIII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strRef>
              <c:f>'CONGLOMERADO 2016'!$L$143:$Q$143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2016'!$L$152:$Q$152</c:f>
              <c:numCache>
                <c:formatCode>0.00%</c:formatCode>
                <c:ptCount val="6"/>
                <c:pt idx="0">
                  <c:v>0.15384615384615385</c:v>
                </c:pt>
                <c:pt idx="1">
                  <c:v>0.30769230769230771</c:v>
                </c:pt>
                <c:pt idx="2">
                  <c:v>0.46153846153846156</c:v>
                </c:pt>
                <c:pt idx="3">
                  <c:v>7.6923076923076927E-2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891648"/>
        <c:axId val="76893184"/>
        <c:axId val="0"/>
      </c:bar3DChart>
      <c:catAx>
        <c:axId val="76891648"/>
        <c:scaling>
          <c:orientation val="minMax"/>
        </c:scaling>
        <c:delete val="0"/>
        <c:axPos val="b"/>
        <c:majorTickMark val="none"/>
        <c:minorTickMark val="none"/>
        <c:tickLblPos val="nextTo"/>
        <c:crossAx val="76893184"/>
        <c:crosses val="autoZero"/>
        <c:auto val="1"/>
        <c:lblAlgn val="ctr"/>
        <c:lblOffset val="100"/>
        <c:noMultiLvlLbl val="0"/>
      </c:catAx>
      <c:valAx>
        <c:axId val="7689318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768916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rgbClr val="FFFFCC"/>
    </a:soli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glow rad="101600">
        <a:schemeClr val="accent6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1.2 Cómo considera que ha sido el trato por el personal?</a:t>
            </a:r>
          </a:p>
        </c:rich>
      </c:tx>
      <c:layout>
        <c:manualLayout>
          <c:xMode val="edge"/>
          <c:yMode val="edge"/>
          <c:x val="0.12161887825842603"/>
          <c:y val="1.0833583083914489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14300" prst="hardEdge"/>
            </a:sp3d>
          </c:spPr>
          <c:explosion val="25"/>
          <c:dPt>
            <c:idx val="0"/>
            <c:bubble3D val="0"/>
            <c:spPr>
              <a:solidFill>
                <a:srgbClr val="FF66CC"/>
              </a:solidFill>
              <a:scene3d>
                <a:camera prst="orthographicFront"/>
                <a:lightRig rig="threePt" dir="t"/>
              </a:scene3d>
              <a:sp3d>
                <a:bevelT w="114300" prst="hardEdge"/>
              </a:sp3d>
            </c:spPr>
          </c:dPt>
          <c:dPt>
            <c:idx val="1"/>
            <c:bubble3D val="0"/>
            <c:spPr>
              <a:solidFill>
                <a:srgbClr val="33CC33"/>
              </a:solidFill>
              <a:scene3d>
                <a:camera prst="orthographicFront"/>
                <a:lightRig rig="threePt" dir="t"/>
              </a:scene3d>
              <a:sp3d>
                <a:bevelT w="114300" prst="hardEdge"/>
              </a:sp3d>
            </c:spPr>
          </c:dPt>
          <c:dPt>
            <c:idx val="2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14300" prst="hardEdge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14300" prst="hardEdge"/>
              </a:sp3d>
            </c:spPr>
          </c:dPt>
          <c:dPt>
            <c:idx val="4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14300" prst="hardEdge"/>
              </a:sp3d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'CONGLOMERADO 2016'!$L$10:$Q$10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2016'!$L$20:$Q$20</c:f>
              <c:numCache>
                <c:formatCode>0.00%</c:formatCode>
                <c:ptCount val="6"/>
                <c:pt idx="0">
                  <c:v>0.41379310344827586</c:v>
                </c:pt>
                <c:pt idx="1">
                  <c:v>0.37356321839080459</c:v>
                </c:pt>
                <c:pt idx="2">
                  <c:v>0.18390804597701149</c:v>
                </c:pt>
                <c:pt idx="3">
                  <c:v>1.7241379310344827E-2</c:v>
                </c:pt>
                <c:pt idx="4" formatCode="0%">
                  <c:v>1.1494252873563218E-2</c:v>
                </c:pt>
                <c:pt idx="5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algn="ctr" rtl="0">
            <a:defRPr/>
          </a:pPr>
          <a:endParaRPr lang="es-ES"/>
        </a:p>
      </c:txPr>
    </c:legend>
    <c:plotVisOnly val="1"/>
    <c:dispBlanksAs val="zero"/>
    <c:showDLblsOverMax val="0"/>
  </c:chart>
  <c:spPr>
    <a:solidFill>
      <a:srgbClr val="FFFFCC"/>
    </a:soli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glow rad="101600">
        <a:schemeClr val="accent6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1.4 Cómo valora la amabilidad y la cortesía del personal?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14300" prst="artDeco"/>
            </a:sp3d>
          </c:spPr>
          <c:explosion val="25"/>
          <c:dPt>
            <c:idx val="0"/>
            <c:bubble3D val="0"/>
            <c:spPr>
              <a:solidFill>
                <a:srgbClr val="33CC33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1"/>
            <c:bubble3D val="0"/>
            <c:spPr>
              <a:solidFill>
                <a:srgbClr val="FF66CC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2"/>
            <c:bubble3D val="0"/>
            <c:spPr>
              <a:solidFill>
                <a:srgbClr val="00CCFF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4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'CONGLOMERADO 2016'!$L$22:$Q$22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2016'!$L$32:$Q$32</c:f>
              <c:numCache>
                <c:formatCode>0.00%</c:formatCode>
                <c:ptCount val="6"/>
                <c:pt idx="0">
                  <c:v>0.46153846153846156</c:v>
                </c:pt>
                <c:pt idx="1">
                  <c:v>0.38461538461538464</c:v>
                </c:pt>
                <c:pt idx="2">
                  <c:v>0.1242603550295858</c:v>
                </c:pt>
                <c:pt idx="3">
                  <c:v>2.3668639053254437E-2</c:v>
                </c:pt>
                <c:pt idx="4">
                  <c:v>5.9171597633136093E-3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T w="114300" prst="hardEdge"/>
        </a:sp3d>
      </c:spPr>
    </c:plotArea>
    <c:legend>
      <c:legendPos val="r"/>
      <c:overlay val="0"/>
      <c:txPr>
        <a:bodyPr/>
        <a:lstStyle/>
        <a:p>
          <a:pPr algn="ctr" rtl="0">
            <a:defRPr/>
          </a:pPr>
          <a:endParaRPr lang="es-ES"/>
        </a:p>
      </c:txPr>
    </c:legend>
    <c:plotVisOnly val="1"/>
    <c:dispBlanksAs val="zero"/>
    <c:showDLblsOverMax val="0"/>
  </c:chart>
  <c:spPr>
    <a:solidFill>
      <a:srgbClr val="FFFFCC"/>
    </a:soli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glow rad="101600">
        <a:schemeClr val="accent6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1.6 Cómo evalúa la rapidez y la capacidad de respuesta a sus solicitudes?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prst="slope"/>
            </a:sp3d>
          </c:spPr>
          <c:explosion val="25"/>
          <c:dPt>
            <c:idx val="0"/>
            <c:bubble3D val="0"/>
            <c:spPr>
              <a:solidFill>
                <a:srgbClr val="FF66CC"/>
              </a:solidFill>
              <a:scene3d>
                <a:camera prst="orthographicFront"/>
                <a:lightRig rig="threePt" dir="t"/>
              </a:scene3d>
              <a:sp3d>
                <a:bevelT prst="slope"/>
              </a:sp3d>
            </c:spPr>
          </c:dPt>
          <c:dPt>
            <c:idx val="1"/>
            <c:bubble3D val="0"/>
            <c:spPr>
              <a:solidFill>
                <a:srgbClr val="33CC33"/>
              </a:solidFill>
              <a:scene3d>
                <a:camera prst="orthographicFront"/>
                <a:lightRig rig="threePt" dir="t"/>
              </a:scene3d>
              <a:sp3d>
                <a:bevelT prst="slope"/>
              </a:sp3d>
            </c:spPr>
          </c:dPt>
          <c:dPt>
            <c:idx val="2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prst="slope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prst="slope"/>
              </a:sp3d>
            </c:spPr>
          </c:dPt>
          <c:dPt>
            <c:idx val="4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prst="slope"/>
              </a:sp3d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'CONGLOMERADO 2016'!$L$34:$Q$34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2016'!$L$44:$Q$44</c:f>
              <c:numCache>
                <c:formatCode>0.00%</c:formatCode>
                <c:ptCount val="6"/>
                <c:pt idx="0">
                  <c:v>0.1744186046511628</c:v>
                </c:pt>
                <c:pt idx="1">
                  <c:v>0.37790697674418605</c:v>
                </c:pt>
                <c:pt idx="2">
                  <c:v>0.29651162790697677</c:v>
                </c:pt>
                <c:pt idx="3">
                  <c:v>0.13953488372093023</c:v>
                </c:pt>
                <c:pt idx="4">
                  <c:v>1.1627906976744186E-2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algn="ctr" rtl="0">
            <a:defRPr/>
          </a:pPr>
          <a:endParaRPr lang="es-ES"/>
        </a:p>
      </c:txPr>
    </c:legend>
    <c:plotVisOnly val="1"/>
    <c:dispBlanksAs val="zero"/>
    <c:showDLblsOverMax val="0"/>
  </c:chart>
  <c:spPr>
    <a:solidFill>
      <a:srgbClr val="FFFFCC"/>
    </a:soli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glow rad="101600">
        <a:schemeClr val="accent6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1.8 Cómo considera que ha sido el proceso de despacho de medicamentos e insumos?</a:t>
            </a:r>
          </a:p>
        </c:rich>
      </c:tx>
      <c:layout>
        <c:manualLayout>
          <c:xMode val="edge"/>
          <c:yMode val="edge"/>
          <c:x val="9.9774802377596672E-2"/>
          <c:y val="4.9480262440195114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14300" prst="hardEdge"/>
            </a:sp3d>
          </c:spPr>
          <c:explosion val="25"/>
          <c:dPt>
            <c:idx val="0"/>
            <c:bubble3D val="0"/>
            <c:spPr>
              <a:solidFill>
                <a:srgbClr val="33CC33"/>
              </a:solidFill>
              <a:scene3d>
                <a:camera prst="orthographicFront"/>
                <a:lightRig rig="threePt" dir="t"/>
              </a:scene3d>
              <a:sp3d>
                <a:bevelT w="114300" prst="hardEdge"/>
              </a:sp3d>
            </c:spPr>
          </c:dPt>
          <c:dPt>
            <c:idx val="1"/>
            <c:bubble3D val="0"/>
            <c:spPr>
              <a:solidFill>
                <a:srgbClr val="FF66CC"/>
              </a:solidFill>
              <a:scene3d>
                <a:camera prst="orthographicFront"/>
                <a:lightRig rig="threePt" dir="t"/>
              </a:scene3d>
              <a:sp3d>
                <a:bevelT w="114300" prst="hardEdge"/>
              </a:sp3d>
            </c:spPr>
          </c:dPt>
          <c:dPt>
            <c:idx val="2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14300" prst="hardEdge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14300" prst="hardEdge"/>
              </a:sp3d>
            </c:spPr>
          </c:dPt>
          <c:dPt>
            <c:idx val="4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14300" prst="hardEdge"/>
              </a:sp3d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'CONGLOMERADO 2016'!$L$57:$Q$57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2016'!$L$67:$Q$67</c:f>
              <c:numCache>
                <c:formatCode>0.00%</c:formatCode>
                <c:ptCount val="6"/>
                <c:pt idx="0">
                  <c:v>0.1377245508982036</c:v>
                </c:pt>
                <c:pt idx="1">
                  <c:v>0.30538922155688625</c:v>
                </c:pt>
                <c:pt idx="2">
                  <c:v>0.38323353293413176</c:v>
                </c:pt>
                <c:pt idx="3">
                  <c:v>0.1497005988023952</c:v>
                </c:pt>
                <c:pt idx="4">
                  <c:v>1.7964071856287425E-2</c:v>
                </c:pt>
                <c:pt idx="5">
                  <c:v>5.9880239520958087E-3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T w="114300" prst="hardEdge"/>
        </a:sp3d>
      </c:spPr>
    </c:plotArea>
    <c:legend>
      <c:legendPos val="r"/>
      <c:overlay val="0"/>
      <c:txPr>
        <a:bodyPr/>
        <a:lstStyle/>
        <a:p>
          <a:pPr algn="ctr" rtl="0">
            <a:defRPr/>
          </a:pPr>
          <a:endParaRPr lang="es-ES"/>
        </a:p>
      </c:txPr>
    </c:legend>
    <c:plotVisOnly val="1"/>
    <c:dispBlanksAs val="zero"/>
    <c:showDLblsOverMax val="0"/>
  </c:chart>
  <c:spPr>
    <a:solidFill>
      <a:srgbClr val="FFFFCC"/>
    </a:soli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glow rad="101600">
        <a:schemeClr val="accent6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1.10 -Cómo califica la rapidez en la entrega de los medicamentos?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explosion val="25"/>
          <c:dPt>
            <c:idx val="0"/>
            <c:bubble3D val="0"/>
            <c:spPr>
              <a:solidFill>
                <a:srgbClr val="33CC33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66CC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'CONGLOMERADO 2016'!$L$69:$Q$69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2016'!$L$79:$Q$79</c:f>
              <c:numCache>
                <c:formatCode>0.00%</c:formatCode>
                <c:ptCount val="6"/>
                <c:pt idx="0">
                  <c:v>0.20754716981132076</c:v>
                </c:pt>
                <c:pt idx="1">
                  <c:v>0.32704402515723269</c:v>
                </c:pt>
                <c:pt idx="2">
                  <c:v>0.32075471698113206</c:v>
                </c:pt>
                <c:pt idx="3">
                  <c:v>0.11949685534591195</c:v>
                </c:pt>
                <c:pt idx="4">
                  <c:v>1.8867924528301886E-2</c:v>
                </c:pt>
                <c:pt idx="5">
                  <c:v>6.2893081761006293E-3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algn="ctr" rtl="0">
            <a:defRPr/>
          </a:pPr>
          <a:endParaRPr lang="es-ES"/>
        </a:p>
      </c:txPr>
    </c:legend>
    <c:plotVisOnly val="1"/>
    <c:dispBlanksAs val="zero"/>
    <c:showDLblsOverMax val="0"/>
  </c:chart>
  <c:spPr>
    <a:solidFill>
      <a:srgbClr val="FFFFCC"/>
    </a:soli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glow rad="101600">
        <a:schemeClr val="accent6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2.4- Cómo califica la disponibilida de los  medicamentos requeridos por usted? </a:t>
            </a:r>
          </a:p>
          <a:p>
            <a:pPr algn="ctr" rtl="0">
              <a:defRPr/>
            </a:pPr>
            <a:endParaRPr lang="es-ES"/>
          </a:p>
        </c:rich>
      </c:tx>
      <c:layout>
        <c:manualLayout>
          <c:xMode val="edge"/>
          <c:yMode val="edge"/>
          <c:x val="0.15910667310720197"/>
          <c:y val="3.0104921661558252E-3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14300" prst="artDeco"/>
            </a:sp3d>
          </c:spPr>
          <c:explosion val="14"/>
          <c:dPt>
            <c:idx val="0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1"/>
            <c:bubble3D val="0"/>
            <c:spPr>
              <a:solidFill>
                <a:srgbClr val="FF66CC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2"/>
            <c:bubble3D val="0"/>
            <c:spPr>
              <a:solidFill>
                <a:srgbClr val="33CC33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4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'CONGLOMERADO 2016'!$L$82:$Q$82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2016'!$L$92:$Q$92</c:f>
              <c:numCache>
                <c:formatCode>0.00%</c:formatCode>
                <c:ptCount val="6"/>
                <c:pt idx="0">
                  <c:v>0.10059171597633136</c:v>
                </c:pt>
                <c:pt idx="1">
                  <c:v>0.16568047337278108</c:v>
                </c:pt>
                <c:pt idx="2">
                  <c:v>0.35502958579881655</c:v>
                </c:pt>
                <c:pt idx="3">
                  <c:v>0.30769230769230771</c:v>
                </c:pt>
                <c:pt idx="4">
                  <c:v>7.1005917159763315E-2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zero"/>
    <c:showDLblsOverMax val="0"/>
  </c:chart>
  <c:spPr>
    <a:solidFill>
      <a:srgbClr val="FFFFCC"/>
    </a:soli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glow rad="101600">
        <a:schemeClr val="accent6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2.6 Cómo se siente con el comfort y la ubicación de nuestra instalaciones?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14300" prst="artDeco"/>
            </a:sp3d>
          </c:spPr>
          <c:explosion val="25"/>
          <c:dPt>
            <c:idx val="0"/>
            <c:bubble3D val="0"/>
            <c:spPr>
              <a:solidFill>
                <a:srgbClr val="FF3399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1"/>
            <c:bubble3D val="0"/>
            <c:explosion val="28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2"/>
            <c:bubble3D val="0"/>
            <c:spPr>
              <a:solidFill>
                <a:srgbClr val="33CC33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4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'CONGLOMERADO 2016'!$L$99:$Q$99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2016'!$L$109:$Q$109</c:f>
              <c:numCache>
                <c:formatCode>0.00%</c:formatCode>
                <c:ptCount val="6"/>
                <c:pt idx="0">
                  <c:v>0.29940119760479039</c:v>
                </c:pt>
                <c:pt idx="1">
                  <c:v>0.43113772455089822</c:v>
                </c:pt>
                <c:pt idx="2">
                  <c:v>0.20359281437125748</c:v>
                </c:pt>
                <c:pt idx="3">
                  <c:v>6.5868263473053898E-2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T w="114300" prst="artDeco"/>
        </a:sp3d>
      </c:spPr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zero"/>
    <c:showDLblsOverMax val="0"/>
  </c:chart>
  <c:spPr>
    <a:solidFill>
      <a:srgbClr val="FFFFCC"/>
    </a:soli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glow rad="101600">
        <a:schemeClr val="accent6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2.8-Cómo califica la información obtenida a través del teléfono y/o el sitio web de la institución?</a:t>
            </a:r>
          </a:p>
        </c:rich>
      </c:tx>
      <c:overlay val="0"/>
      <c:spPr>
        <a:scene3d>
          <a:camera prst="orthographicFront"/>
          <a:lightRig rig="threePt" dir="t"/>
        </a:scene3d>
        <a:sp3d>
          <a:bevelT w="165100" prst="coolSlant"/>
        </a:sp3d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14300" prst="artDeco"/>
            </a:sp3d>
          </c:spPr>
          <c:explosion val="25"/>
          <c:dPt>
            <c:idx val="0"/>
            <c:bubble3D val="0"/>
            <c:spPr>
              <a:solidFill>
                <a:srgbClr val="FF3399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1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2"/>
            <c:bubble3D val="0"/>
            <c:spPr>
              <a:solidFill>
                <a:srgbClr val="33CC33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4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'CONGLOMERADO 2016'!$L$111:$Q$111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2016'!$L$121:$Q$121</c:f>
              <c:numCache>
                <c:formatCode>0.00%</c:formatCode>
                <c:ptCount val="6"/>
                <c:pt idx="0">
                  <c:v>0.36094674556213019</c:v>
                </c:pt>
                <c:pt idx="1">
                  <c:v>0.38461538461538464</c:v>
                </c:pt>
                <c:pt idx="2">
                  <c:v>0.20710059171597633</c:v>
                </c:pt>
                <c:pt idx="3">
                  <c:v>4.7337278106508875E-2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zero"/>
    <c:showDLblsOverMax val="0"/>
  </c:chart>
  <c:spPr>
    <a:solidFill>
      <a:srgbClr val="FFFFCC"/>
    </a:soli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glow rad="101600">
        <a:schemeClr val="accent6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3.2-Cómo califica la calidad de los medicamntos e insumos recibidos?</a:t>
            </a:r>
          </a:p>
        </c:rich>
      </c:tx>
      <c:overlay val="0"/>
      <c:spPr>
        <a:ln w="28575"/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14300" prst="artDeco"/>
            </a:sp3d>
          </c:spPr>
          <c:explosion val="25"/>
          <c:dPt>
            <c:idx val="0"/>
            <c:bubble3D val="0"/>
            <c:spPr>
              <a:solidFill>
                <a:srgbClr val="FF3399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1"/>
            <c:bubble3D val="0"/>
            <c:spPr>
              <a:solidFill>
                <a:srgbClr val="33CC33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2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4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'CONGLOMERADO 2016'!$L$124:$Q$124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2016'!$L$134:$Q$134</c:f>
              <c:numCache>
                <c:formatCode>0.00%</c:formatCode>
                <c:ptCount val="6"/>
                <c:pt idx="0">
                  <c:v>0.23529411764705882</c:v>
                </c:pt>
                <c:pt idx="1">
                  <c:v>0.32941176470588235</c:v>
                </c:pt>
                <c:pt idx="2">
                  <c:v>0.31176470588235294</c:v>
                </c:pt>
                <c:pt idx="3">
                  <c:v>0.11764705882352941</c:v>
                </c:pt>
                <c:pt idx="4">
                  <c:v>5.8823529411764705E-3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zero"/>
    <c:showDLblsOverMax val="0"/>
  </c:chart>
  <c:spPr>
    <a:solidFill>
      <a:srgbClr val="FFFFCC"/>
    </a:soli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glow rad="101600">
        <a:schemeClr val="accent6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1.3-Cómo valora la amabilidad y la cortesía del personal?</a:t>
            </a:r>
          </a:p>
        </c:rich>
      </c:tx>
      <c:overlay val="0"/>
    </c:title>
    <c:autoTitleDeleted val="0"/>
    <c:view3D>
      <c:rotX val="60"/>
      <c:rotY val="8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73584409656433"/>
          <c:y val="0.18398773265936483"/>
          <c:w val="0.82139788762267363"/>
          <c:h val="0.3339734403316981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'CONGLOMERADO 2016'!$K$23</c:f>
              <c:strCache>
                <c:ptCount val="1"/>
                <c:pt idx="0">
                  <c:v>REGION O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cat>
            <c:strRef>
              <c:f>'CONGLOMERADO 2016'!$L$22:$Q$22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2016'!$L$23:$Q$23</c:f>
              <c:numCache>
                <c:formatCode>0.00%</c:formatCode>
                <c:ptCount val="6"/>
                <c:pt idx="0">
                  <c:v>0.375</c:v>
                </c:pt>
                <c:pt idx="1">
                  <c:v>0.4</c:v>
                </c:pt>
                <c:pt idx="2">
                  <c:v>0.17499999999999999</c:v>
                </c:pt>
                <c:pt idx="3">
                  <c:v>2.5000000000000001E-2</c:v>
                </c:pt>
                <c:pt idx="4">
                  <c:v>2.5000000000000001E-2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'CONGLOMERADO 2016'!$K$24</c:f>
              <c:strCache>
                <c:ptCount val="1"/>
                <c:pt idx="0">
                  <c:v>REGION I </c:v>
                </c:pt>
              </c:strCache>
            </c:strRef>
          </c:tx>
          <c:spPr>
            <a:solidFill>
              <a:srgbClr val="FC7404"/>
            </a:solidFill>
          </c:spPr>
          <c:invertIfNegative val="0"/>
          <c:cat>
            <c:strRef>
              <c:f>'CONGLOMERADO 2016'!$L$22:$Q$22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2016'!$L$24:$Q$24</c:f>
              <c:numCache>
                <c:formatCode>0.00%</c:formatCode>
                <c:ptCount val="6"/>
                <c:pt idx="0">
                  <c:v>0.25</c:v>
                </c:pt>
                <c:pt idx="1">
                  <c:v>0.5</c:v>
                </c:pt>
                <c:pt idx="2">
                  <c:v>0.16666666666666666</c:v>
                </c:pt>
                <c:pt idx="3">
                  <c:v>8.3333333333333329E-2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'CONGLOMERADO 2016'!$K$25</c:f>
              <c:strCache>
                <c:ptCount val="1"/>
                <c:pt idx="0">
                  <c:v>REGION II</c:v>
                </c:pt>
              </c:strCache>
            </c:strRef>
          </c:tx>
          <c:spPr>
            <a:solidFill>
              <a:srgbClr val="FF3399"/>
            </a:solidFill>
          </c:spPr>
          <c:invertIfNegative val="0"/>
          <c:cat>
            <c:strRef>
              <c:f>'CONGLOMERADO 2016'!$L$22:$Q$22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2016'!$L$25:$Q$25</c:f>
              <c:numCache>
                <c:formatCode>0.00%</c:formatCode>
                <c:ptCount val="6"/>
                <c:pt idx="0">
                  <c:v>0.6333333333333333</c:v>
                </c:pt>
                <c:pt idx="1">
                  <c:v>0.33333333333333331</c:v>
                </c:pt>
                <c:pt idx="2">
                  <c:v>3.3333333333333333E-2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'CONGLOMERADO 2016'!$K$26</c:f>
              <c:strCache>
                <c:ptCount val="1"/>
                <c:pt idx="0">
                  <c:v>REGION III</c:v>
                </c:pt>
              </c:strCache>
            </c:strRef>
          </c:tx>
          <c:spPr>
            <a:solidFill>
              <a:srgbClr val="9966FF"/>
            </a:solidFill>
          </c:spPr>
          <c:invertIfNegative val="0"/>
          <c:cat>
            <c:strRef>
              <c:f>'CONGLOMERADO 2016'!$L$22:$Q$22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2016'!$L$26:$Q$26</c:f>
              <c:numCache>
                <c:formatCode>0.00%</c:formatCode>
                <c:ptCount val="6"/>
                <c:pt idx="0">
                  <c:v>0.57894736842105265</c:v>
                </c:pt>
                <c:pt idx="1">
                  <c:v>0.36842105263157893</c:v>
                </c:pt>
                <c:pt idx="2">
                  <c:v>5.2631578947368418E-2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'CONGLOMERADO 2016'!$K$27</c:f>
              <c:strCache>
                <c:ptCount val="1"/>
                <c:pt idx="0">
                  <c:v>REGION IV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'CONGLOMERADO 2016'!$L$22:$Q$22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2016'!$L$27:$Q$27</c:f>
              <c:numCache>
                <c:formatCode>0.00%</c:formatCode>
                <c:ptCount val="6"/>
                <c:pt idx="0">
                  <c:v>0.5714285714285714</c:v>
                </c:pt>
                <c:pt idx="1">
                  <c:v>0.21428571428571427</c:v>
                </c:pt>
                <c:pt idx="2">
                  <c:v>0.21428571428571427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'CONGLOMERADO 2016'!$K$28</c:f>
              <c:strCache>
                <c:ptCount val="1"/>
                <c:pt idx="0">
                  <c:v>REGION V </c:v>
                </c:pt>
              </c:strCache>
            </c:strRef>
          </c:tx>
          <c:spPr>
            <a:solidFill>
              <a:srgbClr val="F85208"/>
            </a:solidFill>
          </c:spPr>
          <c:invertIfNegative val="0"/>
          <c:cat>
            <c:strRef>
              <c:f>'CONGLOMERADO 2016'!$L$22:$Q$22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2016'!$L$28:$Q$28</c:f>
              <c:numCache>
                <c:formatCode>0.00%</c:formatCode>
                <c:ptCount val="6"/>
                <c:pt idx="0">
                  <c:v>0.53846153846153844</c:v>
                </c:pt>
                <c:pt idx="1">
                  <c:v>0.38461538461538464</c:v>
                </c:pt>
                <c:pt idx="2">
                  <c:v>7.6923076923076927E-2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'CONGLOMERADO 2016'!$K$29</c:f>
              <c:strCache>
                <c:ptCount val="1"/>
                <c:pt idx="0">
                  <c:v>REGION VI 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'CONGLOMERADO 2016'!$L$22:$Q$22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2016'!$L$29:$Q$29</c:f>
              <c:numCache>
                <c:formatCode>0.00%</c:formatCode>
                <c:ptCount val="6"/>
                <c:pt idx="0">
                  <c:v>0.30769230769230771</c:v>
                </c:pt>
                <c:pt idx="1">
                  <c:v>0.46153846153846156</c:v>
                </c:pt>
                <c:pt idx="2">
                  <c:v>0.15384615384615385</c:v>
                </c:pt>
                <c:pt idx="3">
                  <c:v>7.6923076923076927E-2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'CONGLOMERADO 2016'!$K$30</c:f>
              <c:strCache>
                <c:ptCount val="1"/>
                <c:pt idx="0">
                  <c:v>REGION VII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'CONGLOMERADO 2016'!$L$22:$Q$22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2016'!$L$30:$Q$30</c:f>
              <c:numCache>
                <c:formatCode>0.00%</c:formatCode>
                <c:ptCount val="6"/>
                <c:pt idx="0">
                  <c:v>0.53333333333333333</c:v>
                </c:pt>
                <c:pt idx="1">
                  <c:v>0.33333333333333331</c:v>
                </c:pt>
                <c:pt idx="2">
                  <c:v>0.13333333333333333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'CONGLOMERADO 2016'!$K$31</c:f>
              <c:strCache>
                <c:ptCount val="1"/>
                <c:pt idx="0">
                  <c:v>REGION VIII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strRef>
              <c:f>'CONGLOMERADO 2016'!$L$22:$Q$22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2016'!$L$31:$Q$31</c:f>
              <c:numCache>
                <c:formatCode>0.00%</c:formatCode>
                <c:ptCount val="6"/>
                <c:pt idx="0">
                  <c:v>0.23076923076923078</c:v>
                </c:pt>
                <c:pt idx="1">
                  <c:v>0.53846153846153844</c:v>
                </c:pt>
                <c:pt idx="2">
                  <c:v>0.15384615384615385</c:v>
                </c:pt>
                <c:pt idx="3">
                  <c:v>7.6923076923076927E-2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930048"/>
        <c:axId val="74931584"/>
        <c:axId val="0"/>
      </c:bar3DChart>
      <c:catAx>
        <c:axId val="74930048"/>
        <c:scaling>
          <c:orientation val="minMax"/>
        </c:scaling>
        <c:delete val="0"/>
        <c:axPos val="b"/>
        <c:majorTickMark val="none"/>
        <c:minorTickMark val="none"/>
        <c:tickLblPos val="nextTo"/>
        <c:crossAx val="74931584"/>
        <c:crosses val="autoZero"/>
        <c:auto val="1"/>
        <c:lblAlgn val="ctr"/>
        <c:lblOffset val="100"/>
        <c:noMultiLvlLbl val="0"/>
      </c:catAx>
      <c:valAx>
        <c:axId val="7493158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74930048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effectLst>
          <a:glow>
            <a:schemeClr val="accent1">
              <a:alpha val="40000"/>
            </a:schemeClr>
          </a:glow>
        </a:effectLst>
      </c:spPr>
    </c:plotArea>
    <c:plotVisOnly val="1"/>
    <c:dispBlanksAs val="gap"/>
    <c:showDLblsOverMax val="0"/>
  </c:chart>
  <c:spPr>
    <a:solidFill>
      <a:srgbClr val="FFFFCC"/>
    </a:soli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glow rad="101600">
        <a:schemeClr val="accent6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3.4 Cómo evalúa el servicio que le ofrecemos?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14300" prst="artDeco"/>
            </a:sp3d>
          </c:spPr>
          <c:explosion val="25"/>
          <c:dPt>
            <c:idx val="0"/>
            <c:bubble3D val="0"/>
            <c:spPr>
              <a:solidFill>
                <a:srgbClr val="FF3399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1"/>
            <c:bubble3D val="0"/>
            <c:spPr>
              <a:solidFill>
                <a:srgbClr val="33CC33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2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4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'CONGLOMERADO 2016'!$L$143:$Q$143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2016'!$L$153:$Q$153</c:f>
              <c:numCache>
                <c:formatCode>0.00%</c:formatCode>
                <c:ptCount val="6"/>
                <c:pt idx="0">
                  <c:v>0.24561403508771928</c:v>
                </c:pt>
                <c:pt idx="1">
                  <c:v>0.42105263157894735</c:v>
                </c:pt>
                <c:pt idx="2">
                  <c:v>0.26315789473684209</c:v>
                </c:pt>
                <c:pt idx="3">
                  <c:v>5.8479532163742687E-2</c:v>
                </c:pt>
                <c:pt idx="4">
                  <c:v>5.8479532163742687E-3</c:v>
                </c:pt>
                <c:pt idx="5">
                  <c:v>5.8479532163742687E-3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zero"/>
    <c:showDLblsOverMax val="0"/>
  </c:chart>
  <c:spPr>
    <a:solidFill>
      <a:srgbClr val="FFFFCC"/>
    </a:soli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glow rad="101600">
        <a:schemeClr val="accent6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n-US"/>
              <a:t>Representación Muestral de la Población Estudiada</a:t>
            </a:r>
            <a:endParaRPr lang="es-ES"/>
          </a:p>
          <a:p>
            <a:pPr algn="ctr" rtl="0">
              <a:defRPr/>
            </a:pPr>
            <a:endParaRPr lang="es-ES"/>
          </a:p>
        </c:rich>
      </c:tx>
      <c:layout>
        <c:manualLayout>
          <c:xMode val="edge"/>
          <c:yMode val="edge"/>
          <c:x val="0.14635888462660121"/>
          <c:y val="0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23992048165538518"/>
          <c:w val="0.83656950122146057"/>
          <c:h val="0.66888477312630878"/>
        </c:manualLayout>
      </c:layout>
      <c:pie3DChart>
        <c:varyColors val="1"/>
        <c:ser>
          <c:idx val="0"/>
          <c:order val="0"/>
          <c:explosion val="16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FF9933"/>
              </a:solidFill>
            </c:spPr>
          </c:dPt>
          <c:dPt>
            <c:idx val="2"/>
            <c:bubble3D val="0"/>
            <c:spPr>
              <a:solidFill>
                <a:srgbClr val="9966FF"/>
              </a:solidFill>
            </c:spPr>
          </c:dPt>
          <c:dPt>
            <c:idx val="3"/>
            <c:bubble3D val="0"/>
            <c:spPr>
              <a:solidFill>
                <a:srgbClr val="FF3399"/>
              </a:solidFill>
            </c:spPr>
          </c:dPt>
          <c:dPt>
            <c:idx val="4"/>
            <c:bubble3D val="0"/>
            <c:spPr>
              <a:solidFill>
                <a:srgbClr val="00B050"/>
              </a:solidFill>
            </c:spPr>
          </c:dPt>
          <c:dPt>
            <c:idx val="5"/>
            <c:bubble3D val="0"/>
            <c:spPr>
              <a:solidFill>
                <a:srgbClr val="0066FF"/>
              </a:solidFill>
            </c:spPr>
          </c:dPt>
          <c:dPt>
            <c:idx val="6"/>
            <c:bubble3D val="0"/>
            <c:spPr>
              <a:solidFill>
                <a:srgbClr val="FF0000"/>
              </a:solidFill>
            </c:spPr>
          </c:dPt>
          <c:dPt>
            <c:idx val="7"/>
            <c:bubble3D val="0"/>
            <c:spPr>
              <a:solidFill>
                <a:srgbClr val="00FF00"/>
              </a:solidFill>
            </c:spPr>
          </c:dPt>
          <c:dPt>
            <c:idx val="8"/>
            <c:bubble3D val="0"/>
            <c:spPr>
              <a:solidFill>
                <a:srgbClr val="FFFF00"/>
              </a:solidFill>
            </c:spPr>
          </c:dPt>
          <c:dLbls>
            <c:dLbl>
              <c:idx val="6"/>
              <c:layout>
                <c:manualLayout>
                  <c:x val="4.1439545034686692E-2"/>
                  <c:y val="-1.51366466800350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'GFCOS. PROMEDIO 2016'!$X$7:$X$15</c:f>
              <c:strCache>
                <c:ptCount val="9"/>
                <c:pt idx="0">
                  <c:v>REGION 0</c:v>
                </c:pt>
                <c:pt idx="1">
                  <c:v>REGION l</c:v>
                </c:pt>
                <c:pt idx="2">
                  <c:v>REGION ll</c:v>
                </c:pt>
                <c:pt idx="3">
                  <c:v>REGION lll</c:v>
                </c:pt>
                <c:pt idx="4">
                  <c:v>REGION lV</c:v>
                </c:pt>
                <c:pt idx="5">
                  <c:v>REGION V</c:v>
                </c:pt>
                <c:pt idx="6">
                  <c:v>REGION Vl</c:v>
                </c:pt>
                <c:pt idx="7">
                  <c:v>REGION Vll</c:v>
                </c:pt>
                <c:pt idx="8">
                  <c:v>REGION Vlll</c:v>
                </c:pt>
              </c:strCache>
            </c:strRef>
          </c:cat>
          <c:val>
            <c:numRef>
              <c:f>'GFCOS. PROMEDIO 2016'!$Y$7:$Y$15</c:f>
              <c:numCache>
                <c:formatCode>General</c:formatCode>
                <c:ptCount val="9"/>
                <c:pt idx="0">
                  <c:v>41</c:v>
                </c:pt>
                <c:pt idx="1">
                  <c:v>13</c:v>
                </c:pt>
                <c:pt idx="2">
                  <c:v>30</c:v>
                </c:pt>
                <c:pt idx="3">
                  <c:v>20</c:v>
                </c:pt>
                <c:pt idx="4">
                  <c:v>15</c:v>
                </c:pt>
                <c:pt idx="5">
                  <c:v>14</c:v>
                </c:pt>
                <c:pt idx="6">
                  <c:v>13</c:v>
                </c:pt>
                <c:pt idx="7">
                  <c:v>16</c:v>
                </c:pt>
                <c:pt idx="8">
                  <c:v>13</c:v>
                </c:pt>
              </c:numCache>
            </c:numRef>
          </c:val>
        </c:ser>
        <c:ser>
          <c:idx val="1"/>
          <c:order val="1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'GFCOS. PROMEDIO 2016'!$X$7:$X$15</c:f>
              <c:strCache>
                <c:ptCount val="9"/>
                <c:pt idx="0">
                  <c:v>REGION 0</c:v>
                </c:pt>
                <c:pt idx="1">
                  <c:v>REGION l</c:v>
                </c:pt>
                <c:pt idx="2">
                  <c:v>REGION ll</c:v>
                </c:pt>
                <c:pt idx="3">
                  <c:v>REGION lll</c:v>
                </c:pt>
                <c:pt idx="4">
                  <c:v>REGION lV</c:v>
                </c:pt>
                <c:pt idx="5">
                  <c:v>REGION V</c:v>
                </c:pt>
                <c:pt idx="6">
                  <c:v>REGION Vl</c:v>
                </c:pt>
                <c:pt idx="7">
                  <c:v>REGION Vll</c:v>
                </c:pt>
                <c:pt idx="8">
                  <c:v>REGION Vlll</c:v>
                </c:pt>
              </c:strCache>
            </c:strRef>
          </c:cat>
          <c:val>
            <c:numRef>
              <c:f>'GFCOS. PROMEDIO 2016'!$Z$7:$Z$15</c:f>
              <c:numCache>
                <c:formatCode>0%</c:formatCode>
                <c:ptCount val="9"/>
                <c:pt idx="0">
                  <c:v>0.23428571428571429</c:v>
                </c:pt>
                <c:pt idx="1">
                  <c:v>7.4285714285714288E-2</c:v>
                </c:pt>
                <c:pt idx="2">
                  <c:v>0.17142857142857143</c:v>
                </c:pt>
                <c:pt idx="3">
                  <c:v>0.11428571428571428</c:v>
                </c:pt>
                <c:pt idx="4">
                  <c:v>8.5714285714285715E-2</c:v>
                </c:pt>
                <c:pt idx="5">
                  <c:v>0.08</c:v>
                </c:pt>
                <c:pt idx="6">
                  <c:v>7.4285714285714288E-2</c:v>
                </c:pt>
                <c:pt idx="7">
                  <c:v>9.1428571428571428E-2</c:v>
                </c:pt>
                <c:pt idx="8">
                  <c:v>7.4285714285714288E-2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spPr>
    <a:solidFill>
      <a:srgbClr val="FFFFCC"/>
    </a:soli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glow rad="139700">
        <a:schemeClr val="accent6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Indicador Amabilidad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66FF66"/>
              </a:solidFill>
            </c:spPr>
          </c:dPt>
          <c:dPt>
            <c:idx val="1"/>
            <c:bubble3D val="0"/>
            <c:spPr>
              <a:solidFill>
                <a:srgbClr val="00CCFF"/>
              </a:solidFill>
            </c:spPr>
          </c:dPt>
          <c:dPt>
            <c:idx val="2"/>
            <c:bubble3D val="0"/>
            <c:spPr>
              <a:solidFill>
                <a:srgbClr val="FF66CC"/>
              </a:solidFill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'Gráficos pro indicadores 2016'!$A$5:$F$5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pro indicadores 2016'!$A$8:$F$8</c:f>
              <c:numCache>
                <c:formatCode>0.00%</c:formatCode>
                <c:ptCount val="6"/>
                <c:pt idx="0">
                  <c:v>0.43766578249336874</c:v>
                </c:pt>
                <c:pt idx="1">
                  <c:v>0.37908930150309461</c:v>
                </c:pt>
                <c:pt idx="2">
                  <c:v>0.15408420050329863</c:v>
                </c:pt>
                <c:pt idx="3">
                  <c:v>2.0455009181799634E-2</c:v>
                </c:pt>
                <c:pt idx="4">
                  <c:v>8.7057063184384133E-3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spPr>
    <a:solidFill>
      <a:srgbClr val="FFFFCC"/>
    </a:solidFill>
    <a:ln>
      <a:solidFill>
        <a:srgbClr val="FFFF00"/>
      </a:solidFill>
    </a:ln>
    <a:scene3d>
      <a:camera prst="orthographicFront"/>
      <a:lightRig rig="threePt" dir="t"/>
    </a:scene3d>
    <a:sp3d>
      <a:bevelT w="165100" prst="coolSlant"/>
    </a:sp3d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Indicador Tiempo de Respuesta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66FF66"/>
              </a:solidFill>
            </c:spPr>
          </c:dPt>
          <c:dPt>
            <c:idx val="1"/>
            <c:bubble3D val="0"/>
            <c:spPr>
              <a:solidFill>
                <a:srgbClr val="00CCFF"/>
              </a:solidFill>
            </c:spPr>
          </c:dPt>
          <c:dPt>
            <c:idx val="2"/>
            <c:bubble3D val="0"/>
            <c:spPr>
              <a:solidFill>
                <a:srgbClr val="FF66CC"/>
              </a:solidFill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rgbClr val="C00000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'Gráficos pro indicadores 2016'!$A$10:$F$10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pro indicadores 2016'!$A$14:$F$14</c:f>
              <c:numCache>
                <c:formatCode>0.00%</c:formatCode>
                <c:ptCount val="6"/>
                <c:pt idx="0">
                  <c:v>0.17323010845356238</c:v>
                </c:pt>
                <c:pt idx="1">
                  <c:v>0.33678007448610164</c:v>
                </c:pt>
                <c:pt idx="2">
                  <c:v>0.33349995927408016</c:v>
                </c:pt>
                <c:pt idx="3">
                  <c:v>0.13624411262307912</c:v>
                </c:pt>
                <c:pt idx="4">
                  <c:v>1.61533011204445E-2</c:v>
                </c:pt>
                <c:pt idx="5">
                  <c:v>4.0924440427321457E-3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spPr>
    <a:solidFill>
      <a:srgbClr val="FFFFCC"/>
    </a:solidFill>
    <a:ln>
      <a:solidFill>
        <a:srgbClr val="FFFF00"/>
      </a:solidFill>
    </a:ln>
    <a:scene3d>
      <a:camera prst="orthographicFront"/>
      <a:lightRig rig="threePt" dir="t"/>
    </a:scene3d>
    <a:sp3d>
      <a:bevelT w="165100" prst="coolSlant"/>
    </a:sp3d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Indicador Accesibilidad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66FF66"/>
              </a:solidFill>
            </c:spPr>
          </c:dPt>
          <c:dPt>
            <c:idx val="1"/>
            <c:bubble3D val="0"/>
            <c:spPr>
              <a:solidFill>
                <a:srgbClr val="00CCFF"/>
              </a:solidFill>
            </c:spPr>
          </c:dPt>
          <c:dPt>
            <c:idx val="2"/>
            <c:bubble3D val="0"/>
            <c:spPr>
              <a:solidFill>
                <a:srgbClr val="FF66CC"/>
              </a:solidFill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'Gráficos pro indicadores 2016'!$A$16:$F$16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pro indicadores 2016'!$A$20:$F$20</c:f>
              <c:numCache>
                <c:formatCode>0.00%</c:formatCode>
                <c:ptCount val="6"/>
                <c:pt idx="0">
                  <c:v>0.25364655304775069</c:v>
                </c:pt>
                <c:pt idx="1">
                  <c:v>0.32714452751302131</c:v>
                </c:pt>
                <c:pt idx="2">
                  <c:v>0.25524099729535016</c:v>
                </c:pt>
                <c:pt idx="3">
                  <c:v>0.14029928309062351</c:v>
                </c:pt>
                <c:pt idx="4">
                  <c:v>2.3668639053254437E-2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spPr>
    <a:solidFill>
      <a:srgbClr val="FFFFCC"/>
    </a:solidFill>
    <a:ln>
      <a:solidFill>
        <a:srgbClr val="FFFF00"/>
      </a:solidFill>
    </a:ln>
    <a:scene3d>
      <a:camera prst="orthographicFront"/>
      <a:lightRig rig="threePt" dir="t"/>
    </a:scene3d>
    <a:sp3d>
      <a:bevelT w="165100" prst="coolSlant"/>
    </a:sp3d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Indicador Fiabilidad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055555555555558E-2"/>
          <c:y val="0.34313320209973752"/>
          <c:w val="0.81388888888888888"/>
          <c:h val="0.55011300670749486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66FF66"/>
              </a:solidFill>
            </c:spPr>
          </c:dPt>
          <c:dPt>
            <c:idx val="1"/>
            <c:bubble3D val="0"/>
            <c:spPr>
              <a:solidFill>
                <a:srgbClr val="00CCFF"/>
              </a:solidFill>
            </c:spPr>
          </c:dPt>
          <c:dPt>
            <c:idx val="2"/>
            <c:bubble3D val="0"/>
            <c:spPr>
              <a:solidFill>
                <a:srgbClr val="FF66CC"/>
              </a:solidFill>
            </c:spPr>
          </c:dPt>
          <c:dPt>
            <c:idx val="3"/>
            <c:bubble3D val="0"/>
            <c:spPr>
              <a:solidFill>
                <a:srgbClr val="FFC000"/>
              </a:solidFill>
            </c:spPr>
          </c:dPt>
          <c:dPt>
            <c:idx val="4"/>
            <c:bubble3D val="0"/>
            <c:explosion val="55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rgbClr val="C00000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'Gráficos pro indicadores 2016'!$A$22:$F$22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'Gráficos pro indicadores 2016'!$A$25:$F$25</c:f>
              <c:numCache>
                <c:formatCode>0.00%</c:formatCode>
                <c:ptCount val="6"/>
                <c:pt idx="0">
                  <c:v>0.24045407636738905</c:v>
                </c:pt>
                <c:pt idx="1">
                  <c:v>0.37523219814241482</c:v>
                </c:pt>
                <c:pt idx="2">
                  <c:v>0.28746130030959749</c:v>
                </c:pt>
                <c:pt idx="3">
                  <c:v>8.8063295493636048E-2</c:v>
                </c:pt>
                <c:pt idx="4">
                  <c:v>5.8651530787753696E-3</c:v>
                </c:pt>
                <c:pt idx="5">
                  <c:v>2.9239766081871343E-3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</c:legend>
    <c:plotVisOnly val="1"/>
    <c:dispBlanksAs val="gap"/>
    <c:showDLblsOverMax val="0"/>
  </c:chart>
  <c:spPr>
    <a:solidFill>
      <a:srgbClr val="FFFFCC"/>
    </a:solidFill>
    <a:ln>
      <a:solidFill>
        <a:srgbClr val="FFFF00"/>
      </a:solidFill>
    </a:ln>
    <a:scene3d>
      <a:camera prst="orthographicFront"/>
      <a:lightRig rig="threePt" dir="t"/>
    </a:scene3d>
    <a:sp3d>
      <a:bevelT w="165100" prst="coolSlant"/>
    </a:sp3d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1.5 Cómo evalúa la rapidez y la capacidad de respuesta a sus solicitudes?</a:t>
            </a:r>
          </a:p>
        </c:rich>
      </c:tx>
      <c:overlay val="0"/>
    </c:title>
    <c:autoTitleDeleted val="0"/>
    <c:view3D>
      <c:rotX val="60"/>
      <c:rotY val="8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'CONGLOMERADO 2016'!$K$35</c:f>
              <c:strCache>
                <c:ptCount val="1"/>
                <c:pt idx="0">
                  <c:v>REGION O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cat>
            <c:strRef>
              <c:f>'CONGLOMERADO 2016'!$L$34:$Q$34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2016'!$L$35:$Q$35</c:f>
              <c:numCache>
                <c:formatCode>0.00%</c:formatCode>
                <c:ptCount val="6"/>
                <c:pt idx="0">
                  <c:v>7.3170731707317069E-2</c:v>
                </c:pt>
                <c:pt idx="1">
                  <c:v>0.43902439024390244</c:v>
                </c:pt>
                <c:pt idx="2">
                  <c:v>0.24390243902439024</c:v>
                </c:pt>
                <c:pt idx="3">
                  <c:v>0.24390243902439024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'CONGLOMERADO 2016'!$K$36</c:f>
              <c:strCache>
                <c:ptCount val="1"/>
                <c:pt idx="0">
                  <c:v>REGION I </c:v>
                </c:pt>
              </c:strCache>
            </c:strRef>
          </c:tx>
          <c:spPr>
            <a:solidFill>
              <a:srgbClr val="F85208"/>
            </a:solidFill>
          </c:spPr>
          <c:invertIfNegative val="0"/>
          <c:cat>
            <c:strRef>
              <c:f>'CONGLOMERADO 2016'!$L$34:$Q$34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2016'!$L$36:$Q$36</c:f>
              <c:numCache>
                <c:formatCode>0.00%</c:formatCode>
                <c:ptCount val="6"/>
                <c:pt idx="0">
                  <c:v>7.6923076923076927E-2</c:v>
                </c:pt>
                <c:pt idx="1">
                  <c:v>0.23076923076923078</c:v>
                </c:pt>
                <c:pt idx="2">
                  <c:v>0.53846153846153844</c:v>
                </c:pt>
                <c:pt idx="3">
                  <c:v>7.6923076923076927E-2</c:v>
                </c:pt>
                <c:pt idx="4">
                  <c:v>7.6923076923076927E-2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'CONGLOMERADO 2016'!$K$37</c:f>
              <c:strCache>
                <c:ptCount val="1"/>
                <c:pt idx="0">
                  <c:v>REGION II</c:v>
                </c:pt>
              </c:strCache>
            </c:strRef>
          </c:tx>
          <c:spPr>
            <a:solidFill>
              <a:srgbClr val="FF3399"/>
            </a:solidFill>
          </c:spPr>
          <c:invertIfNegative val="0"/>
          <c:cat>
            <c:strRef>
              <c:f>'CONGLOMERADO 2016'!$L$34:$Q$34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2016'!$L$37:$Q$37</c:f>
              <c:numCache>
                <c:formatCode>0.00%</c:formatCode>
                <c:ptCount val="6"/>
                <c:pt idx="0">
                  <c:v>0.3</c:v>
                </c:pt>
                <c:pt idx="1">
                  <c:v>0.26666666666666666</c:v>
                </c:pt>
                <c:pt idx="2">
                  <c:v>0.3</c:v>
                </c:pt>
                <c:pt idx="3">
                  <c:v>0.13333333333333333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'CONGLOMERADO 2016'!$K$38</c:f>
              <c:strCache>
                <c:ptCount val="1"/>
                <c:pt idx="0">
                  <c:v>REGION III</c:v>
                </c:pt>
              </c:strCache>
            </c:strRef>
          </c:tx>
          <c:spPr>
            <a:solidFill>
              <a:srgbClr val="9966FF"/>
            </a:solidFill>
          </c:spPr>
          <c:invertIfNegative val="0"/>
          <c:cat>
            <c:strRef>
              <c:f>'CONGLOMERADO 2016'!$L$34:$Q$34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2016'!$L$38:$Q$38</c:f>
              <c:numCache>
                <c:formatCode>0.00%</c:formatCode>
                <c:ptCount val="6"/>
                <c:pt idx="0">
                  <c:v>0.21052631578947367</c:v>
                </c:pt>
                <c:pt idx="1">
                  <c:v>0.47368421052631576</c:v>
                </c:pt>
                <c:pt idx="2">
                  <c:v>0.21052631578947367</c:v>
                </c:pt>
                <c:pt idx="3">
                  <c:v>0.10526315789473684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'CONGLOMERADO 2016'!$K$39</c:f>
              <c:strCache>
                <c:ptCount val="1"/>
                <c:pt idx="0">
                  <c:v>REGION IV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'CONGLOMERADO 2016'!$L$34:$Q$34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2016'!$L$39:$Q$39</c:f>
              <c:numCache>
                <c:formatCode>0.00%</c:formatCode>
                <c:ptCount val="6"/>
                <c:pt idx="0">
                  <c:v>0.13333333333333333</c:v>
                </c:pt>
                <c:pt idx="1">
                  <c:v>0.46666666666666667</c:v>
                </c:pt>
                <c:pt idx="2">
                  <c:v>0.26666666666666666</c:v>
                </c:pt>
                <c:pt idx="3">
                  <c:v>6.6666666666666666E-2</c:v>
                </c:pt>
                <c:pt idx="4">
                  <c:v>6.6666666666666666E-2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'CONGLOMERADO 2016'!$K$40</c:f>
              <c:strCache>
                <c:ptCount val="1"/>
                <c:pt idx="0">
                  <c:v>REGION V </c:v>
                </c:pt>
              </c:strCache>
            </c:strRef>
          </c:tx>
          <c:spPr>
            <a:solidFill>
              <a:srgbClr val="FF9933"/>
            </a:solidFill>
          </c:spPr>
          <c:invertIfNegative val="0"/>
          <c:cat>
            <c:strRef>
              <c:f>'CONGLOMERADO 2016'!$L$34:$Q$34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2016'!$L$40:$Q$40</c:f>
              <c:numCache>
                <c:formatCode>0.00%</c:formatCode>
                <c:ptCount val="6"/>
                <c:pt idx="0">
                  <c:v>0.23076923076923078</c:v>
                </c:pt>
                <c:pt idx="1">
                  <c:v>0.46153846153846156</c:v>
                </c:pt>
                <c:pt idx="2">
                  <c:v>0.23076923076923078</c:v>
                </c:pt>
                <c:pt idx="3">
                  <c:v>7.6923076923076927E-2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'CONGLOMERADO 2016'!$K$41</c:f>
              <c:strCache>
                <c:ptCount val="1"/>
                <c:pt idx="0">
                  <c:v>REGION VI 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'CONGLOMERADO 2016'!$L$34:$Q$34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2016'!$L$41:$Q$41</c:f>
              <c:numCache>
                <c:formatCode>0.00%</c:formatCode>
                <c:ptCount val="6"/>
                <c:pt idx="0">
                  <c:v>0.23076923076923078</c:v>
                </c:pt>
                <c:pt idx="1">
                  <c:v>0.38461538461538464</c:v>
                </c:pt>
                <c:pt idx="2">
                  <c:v>0.23076923076923078</c:v>
                </c:pt>
                <c:pt idx="3">
                  <c:v>0.15384615384615385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'CONGLOMERADO 2016'!$K$42</c:f>
              <c:strCache>
                <c:ptCount val="1"/>
                <c:pt idx="0">
                  <c:v>REGION VII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'CONGLOMERADO 2016'!$L$34:$Q$34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2016'!$L$42:$Q$42</c:f>
              <c:numCache>
                <c:formatCode>0.00%</c:formatCode>
                <c:ptCount val="6"/>
                <c:pt idx="0">
                  <c:v>0.26666666666666666</c:v>
                </c:pt>
                <c:pt idx="1">
                  <c:v>0.26666666666666666</c:v>
                </c:pt>
                <c:pt idx="2">
                  <c:v>0.4</c:v>
                </c:pt>
                <c:pt idx="3">
                  <c:v>6.6666666666666666E-2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'CONGLOMERADO 2016'!$K$43</c:f>
              <c:strCache>
                <c:ptCount val="1"/>
                <c:pt idx="0">
                  <c:v>REGION VIII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strRef>
              <c:f>'CONGLOMERADO 2016'!$L$34:$Q$34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2016'!$L$43:$Q$43</c:f>
              <c:numCache>
                <c:formatCode>0.00%</c:formatCode>
                <c:ptCount val="6"/>
                <c:pt idx="0">
                  <c:v>7.6923076923076927E-2</c:v>
                </c:pt>
                <c:pt idx="1">
                  <c:v>0.38461538461538464</c:v>
                </c:pt>
                <c:pt idx="2">
                  <c:v>0.38461538461538464</c:v>
                </c:pt>
                <c:pt idx="3">
                  <c:v>0.15384615384615385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5840896"/>
        <c:axId val="75846784"/>
        <c:axId val="0"/>
      </c:bar3DChart>
      <c:catAx>
        <c:axId val="75840896"/>
        <c:scaling>
          <c:orientation val="minMax"/>
        </c:scaling>
        <c:delete val="0"/>
        <c:axPos val="b"/>
        <c:majorTickMark val="none"/>
        <c:minorTickMark val="none"/>
        <c:tickLblPos val="nextTo"/>
        <c:crossAx val="75846784"/>
        <c:crosses val="autoZero"/>
        <c:auto val="1"/>
        <c:lblAlgn val="ctr"/>
        <c:lblOffset val="100"/>
        <c:noMultiLvlLbl val="0"/>
      </c:catAx>
      <c:valAx>
        <c:axId val="7584678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7584089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rgbClr val="FFFFCC"/>
    </a:soli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glow rad="101600">
        <a:schemeClr val="accent6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1.7 Cómo considera que ha sido el proceso de despacho de medicamentos e insumos?</a:t>
            </a:r>
          </a:p>
        </c:rich>
      </c:tx>
      <c:layout>
        <c:manualLayout>
          <c:xMode val="edge"/>
          <c:yMode val="edge"/>
          <c:x val="8.941727907421218E-2"/>
          <c:y val="2.1117572707496104E-2"/>
        </c:manualLayout>
      </c:layout>
      <c:overlay val="0"/>
    </c:title>
    <c:autoTitleDeleted val="0"/>
    <c:view3D>
      <c:rotX val="60"/>
      <c:rotY val="8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'CONGLOMERADO 2016'!$K$58</c:f>
              <c:strCache>
                <c:ptCount val="1"/>
                <c:pt idx="0">
                  <c:v>REGION O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cat>
            <c:strRef>
              <c:f>'CONGLOMERADO 2016'!$L$57:$Q$57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2016'!$L$58:$Q$58</c:f>
              <c:numCache>
                <c:formatCode>0.00%</c:formatCode>
                <c:ptCount val="6"/>
                <c:pt idx="0">
                  <c:v>7.4999999999999997E-2</c:v>
                </c:pt>
                <c:pt idx="1">
                  <c:v>0.3</c:v>
                </c:pt>
                <c:pt idx="2">
                  <c:v>0.4</c:v>
                </c:pt>
                <c:pt idx="3">
                  <c:v>0.2</c:v>
                </c:pt>
                <c:pt idx="4">
                  <c:v>2.5000000000000001E-2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'CONGLOMERADO 2016'!$K$59</c:f>
              <c:strCache>
                <c:ptCount val="1"/>
                <c:pt idx="0">
                  <c:v>REGION I </c:v>
                </c:pt>
              </c:strCache>
            </c:strRef>
          </c:tx>
          <c:spPr>
            <a:solidFill>
              <a:srgbClr val="F85208"/>
            </a:solidFill>
          </c:spPr>
          <c:invertIfNegative val="0"/>
          <c:cat>
            <c:strRef>
              <c:f>'CONGLOMERADO 2016'!$L$57:$Q$57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2016'!$L$59:$Q$59</c:f>
              <c:numCache>
                <c:formatCode>0.00%</c:formatCode>
                <c:ptCount val="6"/>
                <c:pt idx="0">
                  <c:v>0</c:v>
                </c:pt>
                <c:pt idx="1">
                  <c:v>0.16666666666666666</c:v>
                </c:pt>
                <c:pt idx="2">
                  <c:v>0.5</c:v>
                </c:pt>
                <c:pt idx="3">
                  <c:v>0.25</c:v>
                </c:pt>
                <c:pt idx="4">
                  <c:v>8.3333333333333329E-2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'CONGLOMERADO 2016'!$K$60</c:f>
              <c:strCache>
                <c:ptCount val="1"/>
                <c:pt idx="0">
                  <c:v>REGION II</c:v>
                </c:pt>
              </c:strCache>
            </c:strRef>
          </c:tx>
          <c:spPr>
            <a:solidFill>
              <a:srgbClr val="FF3399"/>
            </a:solidFill>
          </c:spPr>
          <c:invertIfNegative val="0"/>
          <c:cat>
            <c:strRef>
              <c:f>'CONGLOMERADO 2016'!$L$57:$Q$57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2016'!$L$60:$Q$60</c:f>
              <c:numCache>
                <c:formatCode>0.00%</c:formatCode>
                <c:ptCount val="6"/>
                <c:pt idx="0">
                  <c:v>0.2</c:v>
                </c:pt>
                <c:pt idx="1">
                  <c:v>0.23333333333333334</c:v>
                </c:pt>
                <c:pt idx="2">
                  <c:v>0.4</c:v>
                </c:pt>
                <c:pt idx="3">
                  <c:v>0.1</c:v>
                </c:pt>
                <c:pt idx="4">
                  <c:v>3.3333333333333333E-2</c:v>
                </c:pt>
                <c:pt idx="5">
                  <c:v>3.3333333333333333E-2</c:v>
                </c:pt>
              </c:numCache>
            </c:numRef>
          </c:val>
        </c:ser>
        <c:ser>
          <c:idx val="3"/>
          <c:order val="3"/>
          <c:tx>
            <c:strRef>
              <c:f>'CONGLOMERADO 2016'!$K$61</c:f>
              <c:strCache>
                <c:ptCount val="1"/>
                <c:pt idx="0">
                  <c:v>REGION III</c:v>
                </c:pt>
              </c:strCache>
            </c:strRef>
          </c:tx>
          <c:spPr>
            <a:solidFill>
              <a:srgbClr val="9966FF"/>
            </a:solidFill>
          </c:spPr>
          <c:invertIfNegative val="0"/>
          <c:cat>
            <c:strRef>
              <c:f>'CONGLOMERADO 2016'!$L$57:$Q$57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2016'!$L$61:$Q$61</c:f>
              <c:numCache>
                <c:formatCode>0.00%</c:formatCode>
                <c:ptCount val="6"/>
                <c:pt idx="0">
                  <c:v>0.23529411764705882</c:v>
                </c:pt>
                <c:pt idx="1">
                  <c:v>0.41176470588235292</c:v>
                </c:pt>
                <c:pt idx="2">
                  <c:v>0.29411764705882354</c:v>
                </c:pt>
                <c:pt idx="3">
                  <c:v>5.8823529411764705E-2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'CONGLOMERADO 2016'!$K$62</c:f>
              <c:strCache>
                <c:ptCount val="1"/>
                <c:pt idx="0">
                  <c:v>REGION IV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'CONGLOMERADO 2016'!$L$57:$Q$57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2016'!$L$62:$Q$62</c:f>
              <c:numCache>
                <c:formatCode>0.00%</c:formatCode>
                <c:ptCount val="6"/>
                <c:pt idx="0">
                  <c:v>0.2</c:v>
                </c:pt>
                <c:pt idx="1">
                  <c:v>0.33333333333333331</c:v>
                </c:pt>
                <c:pt idx="2">
                  <c:v>0.33333333333333331</c:v>
                </c:pt>
                <c:pt idx="3">
                  <c:v>0.13333333333333333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'CONGLOMERADO 2016'!$K$63</c:f>
              <c:strCache>
                <c:ptCount val="1"/>
                <c:pt idx="0">
                  <c:v>REGION V </c:v>
                </c:pt>
              </c:strCache>
            </c:strRef>
          </c:tx>
          <c:spPr>
            <a:solidFill>
              <a:srgbClr val="FF9933"/>
            </a:solidFill>
          </c:spPr>
          <c:invertIfNegative val="0"/>
          <c:cat>
            <c:strRef>
              <c:f>'CONGLOMERADO 2016'!$L$57:$Q$57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2016'!$L$63:$Q$63</c:f>
              <c:numCache>
                <c:formatCode>0.00%</c:formatCode>
                <c:ptCount val="6"/>
                <c:pt idx="0">
                  <c:v>0.14285714285714285</c:v>
                </c:pt>
                <c:pt idx="1">
                  <c:v>0.2857142857142857</c:v>
                </c:pt>
                <c:pt idx="2">
                  <c:v>0.35714285714285715</c:v>
                </c:pt>
                <c:pt idx="3">
                  <c:v>0.21428571428571427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'CONGLOMERADO 2016'!$K$64</c:f>
              <c:strCache>
                <c:ptCount val="1"/>
                <c:pt idx="0">
                  <c:v>REGION VI 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'CONGLOMERADO 2016'!$L$57:$Q$57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2016'!$L$64:$Q$64</c:f>
              <c:numCache>
                <c:formatCode>0.00%</c:formatCode>
                <c:ptCount val="6"/>
                <c:pt idx="0">
                  <c:v>8.3333333333333329E-2</c:v>
                </c:pt>
                <c:pt idx="1">
                  <c:v>0.5</c:v>
                </c:pt>
                <c:pt idx="2">
                  <c:v>0.41666666666666669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'CONGLOMERADO 2016'!$K$65</c:f>
              <c:strCache>
                <c:ptCount val="1"/>
                <c:pt idx="0">
                  <c:v>REGION VII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'CONGLOMERADO 2016'!$L$57:$Q$57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2016'!$L$65:$Q$65</c:f>
              <c:numCache>
                <c:formatCode>0.00%</c:formatCode>
                <c:ptCount val="6"/>
                <c:pt idx="0">
                  <c:v>0.13333333333333333</c:v>
                </c:pt>
                <c:pt idx="1">
                  <c:v>0.13333333333333333</c:v>
                </c:pt>
                <c:pt idx="2">
                  <c:v>0.6</c:v>
                </c:pt>
                <c:pt idx="3">
                  <c:v>0.13333333333333333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'CONGLOMERADO 2016'!$K$66</c:f>
              <c:strCache>
                <c:ptCount val="1"/>
                <c:pt idx="0">
                  <c:v>REGION VIII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strRef>
              <c:f>'CONGLOMERADO 2016'!$L$57:$Q$57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2016'!$L$66:$Q$66</c:f>
              <c:numCache>
                <c:formatCode>0.00%</c:formatCode>
                <c:ptCount val="6"/>
                <c:pt idx="0">
                  <c:v>0.16666666666666666</c:v>
                </c:pt>
                <c:pt idx="1">
                  <c:v>0.5</c:v>
                </c:pt>
                <c:pt idx="2">
                  <c:v>8.3333333333333329E-2</c:v>
                </c:pt>
                <c:pt idx="3">
                  <c:v>0.25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698752"/>
        <c:axId val="76700288"/>
        <c:axId val="0"/>
      </c:bar3DChart>
      <c:catAx>
        <c:axId val="76698752"/>
        <c:scaling>
          <c:orientation val="minMax"/>
        </c:scaling>
        <c:delete val="0"/>
        <c:axPos val="b"/>
        <c:majorTickMark val="none"/>
        <c:minorTickMark val="none"/>
        <c:tickLblPos val="nextTo"/>
        <c:crossAx val="76700288"/>
        <c:crosses val="autoZero"/>
        <c:auto val="1"/>
        <c:lblAlgn val="ctr"/>
        <c:lblOffset val="100"/>
        <c:noMultiLvlLbl val="0"/>
      </c:catAx>
      <c:valAx>
        <c:axId val="7670028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766987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rgbClr val="FFFFCC"/>
    </a:soli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glow rad="101600">
        <a:schemeClr val="accent6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1.9 Cómo califica la rapidez en la entrega de los medicamentos?</a:t>
            </a:r>
          </a:p>
        </c:rich>
      </c:tx>
      <c:overlay val="0"/>
    </c:title>
    <c:autoTitleDeleted val="0"/>
    <c:view3D>
      <c:rotX val="60"/>
      <c:rotY val="8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'CONGLOMERADO 2016'!$K$70</c:f>
              <c:strCache>
                <c:ptCount val="1"/>
                <c:pt idx="0">
                  <c:v>REGION O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cat>
            <c:strRef>
              <c:f>'CONGLOMERADO 2016'!$L$69:$Q$69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2016'!$L$70:$Q$70</c:f>
              <c:numCache>
                <c:formatCode>0.00%</c:formatCode>
                <c:ptCount val="6"/>
                <c:pt idx="0">
                  <c:v>0.1388888888888889</c:v>
                </c:pt>
                <c:pt idx="1">
                  <c:v>0.33333333333333331</c:v>
                </c:pt>
                <c:pt idx="2">
                  <c:v>0.3611111111111111</c:v>
                </c:pt>
                <c:pt idx="3">
                  <c:v>0.1388888888888889</c:v>
                </c:pt>
                <c:pt idx="4">
                  <c:v>2.7777777777777776E-2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'CONGLOMERADO 2016'!$K$71</c:f>
              <c:strCache>
                <c:ptCount val="1"/>
                <c:pt idx="0">
                  <c:v>REGION I </c:v>
                </c:pt>
              </c:strCache>
            </c:strRef>
          </c:tx>
          <c:spPr>
            <a:solidFill>
              <a:srgbClr val="E6541A"/>
            </a:solidFill>
          </c:spPr>
          <c:invertIfNegative val="0"/>
          <c:cat>
            <c:strRef>
              <c:f>'CONGLOMERADO 2016'!$L$69:$Q$69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2016'!$L$71:$Q$71</c:f>
              <c:numCache>
                <c:formatCode>0.00%</c:formatCode>
                <c:ptCount val="6"/>
                <c:pt idx="0">
                  <c:v>0</c:v>
                </c:pt>
                <c:pt idx="1">
                  <c:v>0.36363636363636365</c:v>
                </c:pt>
                <c:pt idx="2">
                  <c:v>0.36363636363636365</c:v>
                </c:pt>
                <c:pt idx="3">
                  <c:v>0.27272727272727271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'CONGLOMERADO 2016'!$K$72</c:f>
              <c:strCache>
                <c:ptCount val="1"/>
                <c:pt idx="0">
                  <c:v>REGION II</c:v>
                </c:pt>
              </c:strCache>
            </c:strRef>
          </c:tx>
          <c:spPr>
            <a:solidFill>
              <a:srgbClr val="FF3399"/>
            </a:solidFill>
          </c:spPr>
          <c:invertIfNegative val="0"/>
          <c:cat>
            <c:strRef>
              <c:f>'CONGLOMERADO 2016'!$L$69:$Q$69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2016'!$L$72:$Q$72</c:f>
              <c:numCache>
                <c:formatCode>0.00%</c:formatCode>
                <c:ptCount val="6"/>
                <c:pt idx="0">
                  <c:v>0.25</c:v>
                </c:pt>
                <c:pt idx="1">
                  <c:v>0.21428571428571427</c:v>
                </c:pt>
                <c:pt idx="2">
                  <c:v>0.39285714285714285</c:v>
                </c:pt>
                <c:pt idx="3">
                  <c:v>7.1428571428571425E-2</c:v>
                </c:pt>
                <c:pt idx="4">
                  <c:v>3.5714285714285712E-2</c:v>
                </c:pt>
                <c:pt idx="5">
                  <c:v>3.5714285714285712E-2</c:v>
                </c:pt>
              </c:numCache>
            </c:numRef>
          </c:val>
        </c:ser>
        <c:ser>
          <c:idx val="3"/>
          <c:order val="3"/>
          <c:tx>
            <c:strRef>
              <c:f>'CONGLOMERADO 2016'!$K$73</c:f>
              <c:strCache>
                <c:ptCount val="1"/>
                <c:pt idx="0">
                  <c:v>REGION III</c:v>
                </c:pt>
              </c:strCache>
            </c:strRef>
          </c:tx>
          <c:spPr>
            <a:solidFill>
              <a:srgbClr val="9966FF"/>
            </a:solidFill>
          </c:spPr>
          <c:invertIfNegative val="0"/>
          <c:cat>
            <c:strRef>
              <c:f>'CONGLOMERADO 2016'!$L$69:$Q$69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2016'!$L$73:$Q$73</c:f>
              <c:numCache>
                <c:formatCode>0.00%</c:formatCode>
                <c:ptCount val="6"/>
                <c:pt idx="0">
                  <c:v>0.33333333333333331</c:v>
                </c:pt>
                <c:pt idx="1">
                  <c:v>0.3888888888888889</c:v>
                </c:pt>
                <c:pt idx="2">
                  <c:v>0.22222222222222221</c:v>
                </c:pt>
                <c:pt idx="3">
                  <c:v>5.5555555555555552E-2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'CONGLOMERADO 2016'!$K$74</c:f>
              <c:strCache>
                <c:ptCount val="1"/>
                <c:pt idx="0">
                  <c:v>REGION IV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'CONGLOMERADO 2016'!$L$69:$Q$69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2016'!$L$74:$Q$74</c:f>
              <c:numCache>
                <c:formatCode>0.00%</c:formatCode>
                <c:ptCount val="6"/>
                <c:pt idx="0">
                  <c:v>0.2</c:v>
                </c:pt>
                <c:pt idx="1">
                  <c:v>0.4</c:v>
                </c:pt>
                <c:pt idx="2">
                  <c:v>0.33333333333333331</c:v>
                </c:pt>
                <c:pt idx="3">
                  <c:v>0</c:v>
                </c:pt>
                <c:pt idx="4">
                  <c:v>6.6666666666666666E-2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'CONGLOMERADO 2016'!$K$75</c:f>
              <c:strCache>
                <c:ptCount val="1"/>
                <c:pt idx="0">
                  <c:v>REGION V </c:v>
                </c:pt>
              </c:strCache>
            </c:strRef>
          </c:tx>
          <c:spPr>
            <a:solidFill>
              <a:srgbClr val="FF9933"/>
            </a:solidFill>
          </c:spPr>
          <c:invertIfNegative val="0"/>
          <c:cat>
            <c:strRef>
              <c:f>'CONGLOMERADO 2016'!$L$69:$Q$69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2016'!$L$75:$Q$75</c:f>
              <c:numCache>
                <c:formatCode>0.00%</c:formatCode>
                <c:ptCount val="6"/>
                <c:pt idx="0">
                  <c:v>0.21428571428571427</c:v>
                </c:pt>
                <c:pt idx="1">
                  <c:v>0.2857142857142857</c:v>
                </c:pt>
                <c:pt idx="2">
                  <c:v>0.2857142857142857</c:v>
                </c:pt>
                <c:pt idx="3">
                  <c:v>0.21428571428571427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'CONGLOMERADO 2016'!$K$76</c:f>
              <c:strCache>
                <c:ptCount val="1"/>
                <c:pt idx="0">
                  <c:v>REGION VI 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'CONGLOMERADO 2016'!$L$69:$Q$69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2016'!$L$76:$Q$76</c:f>
              <c:numCache>
                <c:formatCode>0.00%</c:formatCode>
                <c:ptCount val="6"/>
                <c:pt idx="0">
                  <c:v>9.0909090909090912E-2</c:v>
                </c:pt>
                <c:pt idx="1">
                  <c:v>0.36363636363636365</c:v>
                </c:pt>
                <c:pt idx="2">
                  <c:v>0.27272727272727271</c:v>
                </c:pt>
                <c:pt idx="3">
                  <c:v>0.27272727272727271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'CONGLOMERADO 2016'!$K$77</c:f>
              <c:strCache>
                <c:ptCount val="1"/>
                <c:pt idx="0">
                  <c:v>REGION VII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'CONGLOMERADO 2016'!$L$69:$Q$69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2016'!$L$77:$Q$77</c:f>
              <c:numCache>
                <c:formatCode>0.00%</c:formatCode>
                <c:ptCount val="6"/>
                <c:pt idx="0">
                  <c:v>0.42857142857142855</c:v>
                </c:pt>
                <c:pt idx="1">
                  <c:v>0.2857142857142857</c:v>
                </c:pt>
                <c:pt idx="2">
                  <c:v>0.14285714285714285</c:v>
                </c:pt>
                <c:pt idx="3">
                  <c:v>0.14285714285714285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'CONGLOMERADO 2016'!$K$78</c:f>
              <c:strCache>
                <c:ptCount val="1"/>
                <c:pt idx="0">
                  <c:v>REGION VIII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strRef>
              <c:f>'CONGLOMERADO 2016'!$L$69:$Q$69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2016'!$L$78:$Q$78</c:f>
              <c:numCache>
                <c:formatCode>0.00%</c:formatCode>
                <c:ptCount val="6"/>
                <c:pt idx="0">
                  <c:v>0.16666666666666666</c:v>
                </c:pt>
                <c:pt idx="1">
                  <c:v>0.41666666666666669</c:v>
                </c:pt>
                <c:pt idx="2">
                  <c:v>0.41666666666666669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765824"/>
        <c:axId val="76771712"/>
        <c:axId val="0"/>
      </c:bar3DChart>
      <c:catAx>
        <c:axId val="76765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76771712"/>
        <c:crosses val="autoZero"/>
        <c:auto val="1"/>
        <c:lblAlgn val="ctr"/>
        <c:lblOffset val="100"/>
        <c:noMultiLvlLbl val="0"/>
      </c:catAx>
      <c:valAx>
        <c:axId val="767717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7676582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rgbClr val="FFFFCC"/>
    </a:soli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glow rad="101600">
        <a:schemeClr val="accent6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2.3 Cómo califica la disponibilida de los  medicamentos requeridos por usted?</a:t>
            </a:r>
          </a:p>
        </c:rich>
      </c:tx>
      <c:layout>
        <c:manualLayout>
          <c:xMode val="edge"/>
          <c:yMode val="edge"/>
          <c:x val="0.10251731315213249"/>
          <c:y val="1.2931154077500886E-2"/>
        </c:manualLayout>
      </c:layout>
      <c:overlay val="0"/>
    </c:title>
    <c:autoTitleDeleted val="0"/>
    <c:view3D>
      <c:rotX val="60"/>
      <c:rotY val="8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69164072856408"/>
          <c:y val="9.9756726300160095E-2"/>
          <c:w val="0.85230835927143589"/>
          <c:h val="0.48447332402188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'CONGLOMERADO 2016'!$K$83</c:f>
              <c:strCache>
                <c:ptCount val="1"/>
                <c:pt idx="0">
                  <c:v>REGION O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cat>
            <c:strRef>
              <c:f>'CONGLOMERADO 2016'!$L$82:$Q$82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2016'!$L$83:$Q$83</c:f>
              <c:numCache>
                <c:formatCode>0.00%</c:formatCode>
                <c:ptCount val="6"/>
                <c:pt idx="0">
                  <c:v>4.878048780487805E-2</c:v>
                </c:pt>
                <c:pt idx="1">
                  <c:v>0.1951219512195122</c:v>
                </c:pt>
                <c:pt idx="2">
                  <c:v>0.34146341463414637</c:v>
                </c:pt>
                <c:pt idx="3">
                  <c:v>0.31707317073170732</c:v>
                </c:pt>
                <c:pt idx="4">
                  <c:v>9.7560975609756101E-2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'CONGLOMERADO 2016'!$K$84</c:f>
              <c:strCache>
                <c:ptCount val="1"/>
                <c:pt idx="0">
                  <c:v>REGION I </c:v>
                </c:pt>
              </c:strCache>
            </c:strRef>
          </c:tx>
          <c:spPr>
            <a:solidFill>
              <a:srgbClr val="E6541A"/>
            </a:solidFill>
          </c:spPr>
          <c:invertIfNegative val="0"/>
          <c:cat>
            <c:strRef>
              <c:f>'CONGLOMERADO 2016'!$L$82:$Q$82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2016'!$L$84:$Q$84</c:f>
              <c:numCache>
                <c:formatCode>0.00%</c:formatCode>
                <c:ptCount val="6"/>
                <c:pt idx="0">
                  <c:v>0</c:v>
                </c:pt>
                <c:pt idx="1">
                  <c:v>0.18181818181818182</c:v>
                </c:pt>
                <c:pt idx="2">
                  <c:v>0.18181818181818182</c:v>
                </c:pt>
                <c:pt idx="3">
                  <c:v>0.45454545454545453</c:v>
                </c:pt>
                <c:pt idx="4">
                  <c:v>0.18181818181818182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'CONGLOMERADO 2016'!$K$85</c:f>
              <c:strCache>
                <c:ptCount val="1"/>
                <c:pt idx="0">
                  <c:v>REGION II</c:v>
                </c:pt>
              </c:strCache>
            </c:strRef>
          </c:tx>
          <c:spPr>
            <a:solidFill>
              <a:srgbClr val="FF3399"/>
            </a:solidFill>
          </c:spPr>
          <c:invertIfNegative val="0"/>
          <c:cat>
            <c:strRef>
              <c:f>'CONGLOMERADO 2016'!$L$82:$Q$82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2016'!$L$85:$Q$85</c:f>
              <c:numCache>
                <c:formatCode>0.00%</c:formatCode>
                <c:ptCount val="6"/>
                <c:pt idx="0">
                  <c:v>0.10344827586206896</c:v>
                </c:pt>
                <c:pt idx="1">
                  <c:v>0.10344827586206896</c:v>
                </c:pt>
                <c:pt idx="2">
                  <c:v>0.27586206896551724</c:v>
                </c:pt>
                <c:pt idx="3">
                  <c:v>0.37931034482758619</c:v>
                </c:pt>
                <c:pt idx="4">
                  <c:v>0.13793103448275862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'CONGLOMERADO 2016'!$K$86</c:f>
              <c:strCache>
                <c:ptCount val="1"/>
                <c:pt idx="0">
                  <c:v>REGION III</c:v>
                </c:pt>
              </c:strCache>
            </c:strRef>
          </c:tx>
          <c:spPr>
            <a:solidFill>
              <a:srgbClr val="9966FF"/>
            </a:solidFill>
          </c:spPr>
          <c:invertIfNegative val="0"/>
          <c:cat>
            <c:strRef>
              <c:f>'CONGLOMERADO 2016'!$L$82:$Q$82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2016'!$L$86:$Q$86</c:f>
              <c:numCache>
                <c:formatCode>0.00%</c:formatCode>
                <c:ptCount val="6"/>
                <c:pt idx="0">
                  <c:v>0.16666666666666666</c:v>
                </c:pt>
                <c:pt idx="1">
                  <c:v>0.22222222222222221</c:v>
                </c:pt>
                <c:pt idx="2">
                  <c:v>0.3888888888888889</c:v>
                </c:pt>
                <c:pt idx="3">
                  <c:v>0.22222222222222221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'CONGLOMERADO 2016'!$K$87</c:f>
              <c:strCache>
                <c:ptCount val="1"/>
                <c:pt idx="0">
                  <c:v>REGION IV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'CONGLOMERADO 2016'!$L$82:$Q$82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2016'!$L$87:$Q$87</c:f>
              <c:numCache>
                <c:formatCode>0.00%</c:formatCode>
                <c:ptCount val="6"/>
                <c:pt idx="0">
                  <c:v>6.6666666666666666E-2</c:v>
                </c:pt>
                <c:pt idx="1">
                  <c:v>6.6666666666666666E-2</c:v>
                </c:pt>
                <c:pt idx="2">
                  <c:v>0.66666666666666663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'CONGLOMERADO 2016'!$K$88</c:f>
              <c:strCache>
                <c:ptCount val="1"/>
                <c:pt idx="0">
                  <c:v>REGION V </c:v>
                </c:pt>
              </c:strCache>
            </c:strRef>
          </c:tx>
          <c:spPr>
            <a:solidFill>
              <a:srgbClr val="FF9933"/>
            </a:solidFill>
          </c:spPr>
          <c:invertIfNegative val="0"/>
          <c:cat>
            <c:strRef>
              <c:f>'CONGLOMERADO 2016'!$L$82:$Q$82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2016'!$L$88:$Q$88</c:f>
              <c:numCache>
                <c:formatCode>0.00%</c:formatCode>
                <c:ptCount val="6"/>
                <c:pt idx="0">
                  <c:v>0.23076923076923078</c:v>
                </c:pt>
                <c:pt idx="1">
                  <c:v>0.15384615384615385</c:v>
                </c:pt>
                <c:pt idx="2">
                  <c:v>0.23076923076923078</c:v>
                </c:pt>
                <c:pt idx="3">
                  <c:v>0.30769230769230771</c:v>
                </c:pt>
                <c:pt idx="4">
                  <c:v>7.6923076923076927E-2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'CONGLOMERADO 2016'!$K$89</c:f>
              <c:strCache>
                <c:ptCount val="1"/>
                <c:pt idx="0">
                  <c:v>REGION VI 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'CONGLOMERADO 2016'!$L$82:$Q$82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2016'!$L$89:$Q$89</c:f>
              <c:numCache>
                <c:formatCode>0.00%</c:formatCode>
                <c:ptCount val="6"/>
                <c:pt idx="0">
                  <c:v>0.15384615384615385</c:v>
                </c:pt>
                <c:pt idx="1">
                  <c:v>0.23076923076923078</c:v>
                </c:pt>
                <c:pt idx="2">
                  <c:v>0.23076923076923078</c:v>
                </c:pt>
                <c:pt idx="3">
                  <c:v>0.38461538461538464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'CONGLOMERADO 2016'!$K$90</c:f>
              <c:strCache>
                <c:ptCount val="1"/>
                <c:pt idx="0">
                  <c:v>REGION VII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'CONGLOMERADO 2016'!$L$82:$Q$82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2016'!$L$90:$Q$90</c:f>
              <c:numCache>
                <c:formatCode>0.00%</c:formatCode>
                <c:ptCount val="6"/>
                <c:pt idx="0">
                  <c:v>0.125</c:v>
                </c:pt>
                <c:pt idx="1">
                  <c:v>0.1875</c:v>
                </c:pt>
                <c:pt idx="2">
                  <c:v>0.375</c:v>
                </c:pt>
                <c:pt idx="3">
                  <c:v>0.25</c:v>
                </c:pt>
                <c:pt idx="4">
                  <c:v>6.25E-2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'CONGLOMERADO 2016'!$K$91</c:f>
              <c:strCache>
                <c:ptCount val="1"/>
                <c:pt idx="0">
                  <c:v>REGION VIII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strRef>
              <c:f>'CONGLOMERADO 2016'!$L$82:$Q$82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2016'!$L$91:$Q$91</c:f>
              <c:numCache>
                <c:formatCode>0.00%</c:formatCode>
                <c:ptCount val="6"/>
                <c:pt idx="0">
                  <c:v>7.6923076923076927E-2</c:v>
                </c:pt>
                <c:pt idx="1">
                  <c:v>0.15384615384615385</c:v>
                </c:pt>
                <c:pt idx="2">
                  <c:v>0.53846153846153844</c:v>
                </c:pt>
                <c:pt idx="3">
                  <c:v>0.23076923076923078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503296"/>
        <c:axId val="76517376"/>
        <c:axId val="0"/>
      </c:bar3DChart>
      <c:catAx>
        <c:axId val="76503296"/>
        <c:scaling>
          <c:orientation val="minMax"/>
        </c:scaling>
        <c:delete val="0"/>
        <c:axPos val="b"/>
        <c:majorTickMark val="none"/>
        <c:minorTickMark val="none"/>
        <c:tickLblPos val="nextTo"/>
        <c:crossAx val="76517376"/>
        <c:crosses val="autoZero"/>
        <c:auto val="1"/>
        <c:lblAlgn val="ctr"/>
        <c:lblOffset val="100"/>
        <c:noMultiLvlLbl val="0"/>
      </c:catAx>
      <c:valAx>
        <c:axId val="7651737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76503296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CC"/>
        </a:solidFill>
        <a:ln>
          <a:noFill/>
        </a:ln>
        <a:effectLst>
          <a:glow rad="101600">
            <a:schemeClr val="accent6">
              <a:satMod val="175000"/>
              <a:alpha val="40000"/>
            </a:schemeClr>
          </a:glow>
        </a:effectLst>
      </c:spPr>
    </c:plotArea>
    <c:plotVisOnly val="1"/>
    <c:dispBlanksAs val="gap"/>
    <c:showDLblsOverMax val="0"/>
  </c:chart>
  <c:spPr>
    <a:solidFill>
      <a:srgbClr val="FFFFCC"/>
    </a:soli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glow rad="101600">
        <a:schemeClr val="accent6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2.5 Cómo se siente con el comfort y la ubicación de nuestra instalaciones?</a:t>
            </a:r>
          </a:p>
        </c:rich>
      </c:tx>
      <c:overlay val="0"/>
    </c:title>
    <c:autoTitleDeleted val="0"/>
    <c:view3D>
      <c:rotX val="60"/>
      <c:rotY val="8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'CONGLOMERADO 2016'!$K$100</c:f>
              <c:strCache>
                <c:ptCount val="1"/>
                <c:pt idx="0">
                  <c:v>REGION O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cat>
            <c:strRef>
              <c:f>'CONGLOMERADO 2016'!$L$99:$Q$99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2016'!$L$100:$Q$100</c:f>
              <c:numCache>
                <c:formatCode>0.00%</c:formatCode>
                <c:ptCount val="6"/>
                <c:pt idx="0">
                  <c:v>0.29268292682926828</c:v>
                </c:pt>
                <c:pt idx="1">
                  <c:v>0.3902439024390244</c:v>
                </c:pt>
                <c:pt idx="2">
                  <c:v>0.21951219512195122</c:v>
                </c:pt>
                <c:pt idx="3">
                  <c:v>9.7560975609756101E-2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'CONGLOMERADO 2016'!$K$101</c:f>
              <c:strCache>
                <c:ptCount val="1"/>
                <c:pt idx="0">
                  <c:v>REGION I </c:v>
                </c:pt>
              </c:strCache>
            </c:strRef>
          </c:tx>
          <c:spPr>
            <a:solidFill>
              <a:srgbClr val="E6541A"/>
            </a:solidFill>
          </c:spPr>
          <c:invertIfNegative val="0"/>
          <c:cat>
            <c:strRef>
              <c:f>'CONGLOMERADO 2016'!$L$99:$Q$99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2016'!$L$101:$Q$101</c:f>
              <c:numCache>
                <c:formatCode>0.00%</c:formatCode>
                <c:ptCount val="6"/>
                <c:pt idx="0">
                  <c:v>0</c:v>
                </c:pt>
                <c:pt idx="1">
                  <c:v>0.54545454545454541</c:v>
                </c:pt>
                <c:pt idx="2">
                  <c:v>0.18181818181818182</c:v>
                </c:pt>
                <c:pt idx="3">
                  <c:v>0.27272727272727271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'CONGLOMERADO 2016'!$K$102</c:f>
              <c:strCache>
                <c:ptCount val="1"/>
                <c:pt idx="0">
                  <c:v>REGION II</c:v>
                </c:pt>
              </c:strCache>
            </c:strRef>
          </c:tx>
          <c:spPr>
            <a:solidFill>
              <a:srgbClr val="FF3399"/>
            </a:solidFill>
          </c:spPr>
          <c:invertIfNegative val="0"/>
          <c:cat>
            <c:strRef>
              <c:f>'CONGLOMERADO 2016'!$L$99:$Q$99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2016'!$L$102:$Q$102</c:f>
              <c:numCache>
                <c:formatCode>0.00%</c:formatCode>
                <c:ptCount val="6"/>
                <c:pt idx="0">
                  <c:v>0.43333333333333335</c:v>
                </c:pt>
                <c:pt idx="1">
                  <c:v>0.36666666666666664</c:v>
                </c:pt>
                <c:pt idx="2">
                  <c:v>0.16666666666666666</c:v>
                </c:pt>
                <c:pt idx="3">
                  <c:v>3.3333333333333333E-2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'CONGLOMERADO 2016'!$K$103</c:f>
              <c:strCache>
                <c:ptCount val="1"/>
                <c:pt idx="0">
                  <c:v>REGION III</c:v>
                </c:pt>
              </c:strCache>
            </c:strRef>
          </c:tx>
          <c:spPr>
            <a:solidFill>
              <a:srgbClr val="9966FF"/>
            </a:solidFill>
          </c:spPr>
          <c:invertIfNegative val="0"/>
          <c:cat>
            <c:strRef>
              <c:f>'CONGLOMERADO 2016'!$L$99:$Q$99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2016'!$L$103:$Q$103</c:f>
              <c:numCache>
                <c:formatCode>0.00%</c:formatCode>
                <c:ptCount val="6"/>
                <c:pt idx="0">
                  <c:v>0.23529411764705882</c:v>
                </c:pt>
                <c:pt idx="1">
                  <c:v>0.58823529411764708</c:v>
                </c:pt>
                <c:pt idx="2">
                  <c:v>0.17647058823529413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'CONGLOMERADO 2016'!$K$104</c:f>
              <c:strCache>
                <c:ptCount val="1"/>
                <c:pt idx="0">
                  <c:v>REGION IV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'CONGLOMERADO 2016'!$L$99:$Q$99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2016'!$L$104:$Q$104</c:f>
              <c:numCache>
                <c:formatCode>0.00%</c:formatCode>
                <c:ptCount val="6"/>
                <c:pt idx="0">
                  <c:v>0.26666666666666666</c:v>
                </c:pt>
                <c:pt idx="1">
                  <c:v>0.4</c:v>
                </c:pt>
                <c:pt idx="2">
                  <c:v>0.2</c:v>
                </c:pt>
                <c:pt idx="3">
                  <c:v>0.13333333333333333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'CONGLOMERADO 2016'!$K$105</c:f>
              <c:strCache>
                <c:ptCount val="1"/>
                <c:pt idx="0">
                  <c:v>REGION V </c:v>
                </c:pt>
              </c:strCache>
            </c:strRef>
          </c:tx>
          <c:spPr>
            <a:solidFill>
              <a:srgbClr val="FF9933"/>
            </a:solidFill>
          </c:spPr>
          <c:invertIfNegative val="0"/>
          <c:cat>
            <c:strRef>
              <c:f>'CONGLOMERADO 2016'!$L$99:$Q$99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2016'!$L$105:$Q$105</c:f>
              <c:numCache>
                <c:formatCode>0.00%</c:formatCode>
                <c:ptCount val="6"/>
                <c:pt idx="0">
                  <c:v>0.41666666666666669</c:v>
                </c:pt>
                <c:pt idx="1">
                  <c:v>0.33333333333333331</c:v>
                </c:pt>
                <c:pt idx="2">
                  <c:v>0.25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'CONGLOMERADO 2016'!$K$106</c:f>
              <c:strCache>
                <c:ptCount val="1"/>
                <c:pt idx="0">
                  <c:v>REGION VI 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'CONGLOMERADO 2016'!$L$99:$Q$99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2016'!$L$106:$Q$106</c:f>
              <c:numCache>
                <c:formatCode>0.00%</c:formatCode>
                <c:ptCount val="6"/>
                <c:pt idx="0">
                  <c:v>0.33333333333333331</c:v>
                </c:pt>
                <c:pt idx="1">
                  <c:v>0.5</c:v>
                </c:pt>
                <c:pt idx="2">
                  <c:v>0.16666666666666666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'CONGLOMERADO 2016'!$K$107</c:f>
              <c:strCache>
                <c:ptCount val="1"/>
                <c:pt idx="0">
                  <c:v>REGION VII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'CONGLOMERADO 2016'!$L$99:$Q$99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2016'!$L$107:$Q$107</c:f>
              <c:numCache>
                <c:formatCode>0.00%</c:formatCode>
                <c:ptCount val="6"/>
                <c:pt idx="0">
                  <c:v>0.4375</c:v>
                </c:pt>
                <c:pt idx="1">
                  <c:v>0.375</c:v>
                </c:pt>
                <c:pt idx="2">
                  <c:v>0.1875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'CONGLOMERADO 2016'!$K$108</c:f>
              <c:strCache>
                <c:ptCount val="1"/>
                <c:pt idx="0">
                  <c:v>REGION VIII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strRef>
              <c:f>'CONGLOMERADO 2016'!$L$99:$Q$99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2016'!$L$108:$Q$108</c:f>
              <c:numCache>
                <c:formatCode>0.00%</c:formatCode>
                <c:ptCount val="6"/>
                <c:pt idx="0">
                  <c:v>7.6923076923076927E-2</c:v>
                </c:pt>
                <c:pt idx="1">
                  <c:v>0.53846153846153844</c:v>
                </c:pt>
                <c:pt idx="2">
                  <c:v>0.30769230769230771</c:v>
                </c:pt>
                <c:pt idx="3">
                  <c:v>7.6923076923076927E-2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575104"/>
        <c:axId val="76576640"/>
        <c:axId val="0"/>
      </c:bar3DChart>
      <c:catAx>
        <c:axId val="76575104"/>
        <c:scaling>
          <c:orientation val="minMax"/>
        </c:scaling>
        <c:delete val="0"/>
        <c:axPos val="b"/>
        <c:majorTickMark val="none"/>
        <c:minorTickMark val="none"/>
        <c:tickLblPos val="nextTo"/>
        <c:crossAx val="76576640"/>
        <c:crosses val="autoZero"/>
        <c:auto val="1"/>
        <c:lblAlgn val="ctr"/>
        <c:lblOffset val="100"/>
        <c:noMultiLvlLbl val="0"/>
      </c:catAx>
      <c:valAx>
        <c:axId val="7657664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765751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rgbClr val="FFFFCC"/>
    </a:soli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glow rad="101600">
        <a:schemeClr val="accent6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2.7 Cómo califica la información obtenida a través del teléfono y/o el sitio web de la institución?</a:t>
            </a:r>
          </a:p>
        </c:rich>
      </c:tx>
      <c:overlay val="0"/>
    </c:title>
    <c:autoTitleDeleted val="0"/>
    <c:view3D>
      <c:rotX val="60"/>
      <c:rotY val="8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926352663456662"/>
          <c:y val="0.15251223027548569"/>
          <c:w val="0.84127133414788735"/>
          <c:h val="0.4535650022121214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'CONGLOMERADO 2016'!$K$112</c:f>
              <c:strCache>
                <c:ptCount val="1"/>
                <c:pt idx="0">
                  <c:v>REGION O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cat>
            <c:strRef>
              <c:f>'CONGLOMERADO 2016'!$L$111:$Q$111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2016'!$L$112:$Q$112</c:f>
              <c:numCache>
                <c:formatCode>0.00%</c:formatCode>
                <c:ptCount val="6"/>
                <c:pt idx="0">
                  <c:v>0.34146341463414637</c:v>
                </c:pt>
                <c:pt idx="1">
                  <c:v>0.3902439024390244</c:v>
                </c:pt>
                <c:pt idx="2">
                  <c:v>0.24390243902439024</c:v>
                </c:pt>
                <c:pt idx="3">
                  <c:v>2.4390243902439025E-2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'CONGLOMERADO 2016'!$K$113</c:f>
              <c:strCache>
                <c:ptCount val="1"/>
                <c:pt idx="0">
                  <c:v>REGION I </c:v>
                </c:pt>
              </c:strCache>
            </c:strRef>
          </c:tx>
          <c:spPr>
            <a:solidFill>
              <a:srgbClr val="E6541A"/>
            </a:solidFill>
          </c:spPr>
          <c:invertIfNegative val="0"/>
          <c:cat>
            <c:strRef>
              <c:f>'CONGLOMERADO 2016'!$L$111:$Q$111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2016'!$L$113:$Q$113</c:f>
              <c:numCache>
                <c:formatCode>0.00%</c:formatCode>
                <c:ptCount val="6"/>
                <c:pt idx="0">
                  <c:v>9.0909090909090912E-2</c:v>
                </c:pt>
                <c:pt idx="1">
                  <c:v>0.54545454545454541</c:v>
                </c:pt>
                <c:pt idx="2">
                  <c:v>0.18181818181818182</c:v>
                </c:pt>
                <c:pt idx="3">
                  <c:v>0.18181818181818182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'CONGLOMERADO 2016'!$K$114</c:f>
              <c:strCache>
                <c:ptCount val="1"/>
                <c:pt idx="0">
                  <c:v>REGION II</c:v>
                </c:pt>
              </c:strCache>
            </c:strRef>
          </c:tx>
          <c:spPr>
            <a:solidFill>
              <a:srgbClr val="FF3399"/>
            </a:solidFill>
          </c:spPr>
          <c:invertIfNegative val="0"/>
          <c:cat>
            <c:strRef>
              <c:f>'CONGLOMERADO 2016'!$L$111:$Q$111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2016'!$L$114:$Q$114</c:f>
              <c:numCache>
                <c:formatCode>0.00%</c:formatCode>
                <c:ptCount val="6"/>
                <c:pt idx="0">
                  <c:v>0.41379310344827586</c:v>
                </c:pt>
                <c:pt idx="1">
                  <c:v>0.34482758620689657</c:v>
                </c:pt>
                <c:pt idx="2">
                  <c:v>0.20689655172413793</c:v>
                </c:pt>
                <c:pt idx="3">
                  <c:v>3.4482758620689655E-2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'CONGLOMERADO 2016'!$K$115</c:f>
              <c:strCache>
                <c:ptCount val="1"/>
                <c:pt idx="0">
                  <c:v>REGION III</c:v>
                </c:pt>
              </c:strCache>
            </c:strRef>
          </c:tx>
          <c:spPr>
            <a:solidFill>
              <a:srgbClr val="9966FF"/>
            </a:solidFill>
          </c:spPr>
          <c:invertIfNegative val="0"/>
          <c:cat>
            <c:strRef>
              <c:f>'CONGLOMERADO 2016'!$L$111:$Q$111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2016'!$L$115:$Q$115</c:f>
              <c:numCache>
                <c:formatCode>0.00%</c:formatCode>
                <c:ptCount val="6"/>
                <c:pt idx="0">
                  <c:v>0.35</c:v>
                </c:pt>
                <c:pt idx="1">
                  <c:v>0.3</c:v>
                </c:pt>
                <c:pt idx="2">
                  <c:v>0.3</c:v>
                </c:pt>
                <c:pt idx="3">
                  <c:v>0.05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'CONGLOMERADO 2016'!$K$116</c:f>
              <c:strCache>
                <c:ptCount val="1"/>
                <c:pt idx="0">
                  <c:v>REGION IV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'CONGLOMERADO 2016'!$L$111:$Q$111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2016'!$L$116:$Q$116</c:f>
              <c:numCache>
                <c:formatCode>0.00%</c:formatCode>
                <c:ptCount val="6"/>
                <c:pt idx="0">
                  <c:v>0.46153846153846156</c:v>
                </c:pt>
                <c:pt idx="1">
                  <c:v>0.46153846153846156</c:v>
                </c:pt>
                <c:pt idx="2">
                  <c:v>7.6923076923076927E-2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'CONGLOMERADO 2016'!$K$117</c:f>
              <c:strCache>
                <c:ptCount val="1"/>
                <c:pt idx="0">
                  <c:v>REGION V </c:v>
                </c:pt>
              </c:strCache>
            </c:strRef>
          </c:tx>
          <c:spPr>
            <a:solidFill>
              <a:srgbClr val="FF9933"/>
            </a:solidFill>
          </c:spPr>
          <c:invertIfNegative val="0"/>
          <c:cat>
            <c:strRef>
              <c:f>'CONGLOMERADO 2016'!$L$111:$Q$111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2016'!$L$117:$Q$117</c:f>
              <c:numCache>
                <c:formatCode>0.00%</c:formatCode>
                <c:ptCount val="6"/>
                <c:pt idx="0">
                  <c:v>0.5714285714285714</c:v>
                </c:pt>
                <c:pt idx="1">
                  <c:v>0.2857142857142857</c:v>
                </c:pt>
                <c:pt idx="2">
                  <c:v>7.1428571428571425E-2</c:v>
                </c:pt>
                <c:pt idx="3">
                  <c:v>7.1428571428571425E-2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'CONGLOMERADO 2016'!$K$118</c:f>
              <c:strCache>
                <c:ptCount val="1"/>
                <c:pt idx="0">
                  <c:v>REGION VI 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'CONGLOMERADO 2016'!$L$111:$Q$111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2016'!$L$118:$Q$118</c:f>
              <c:numCache>
                <c:formatCode>0.00%</c:formatCode>
                <c:ptCount val="6"/>
                <c:pt idx="0">
                  <c:v>0.41666666666666669</c:v>
                </c:pt>
                <c:pt idx="1">
                  <c:v>0.5</c:v>
                </c:pt>
                <c:pt idx="2">
                  <c:v>8.3333333333333329E-2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'CONGLOMERADO 2016'!$K$119</c:f>
              <c:strCache>
                <c:ptCount val="1"/>
                <c:pt idx="0">
                  <c:v>REGION VII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'CONGLOMERADO 2016'!$L$111:$Q$111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2016'!$L$119:$Q$119</c:f>
              <c:numCache>
                <c:formatCode>0.00%</c:formatCode>
                <c:ptCount val="6"/>
                <c:pt idx="0">
                  <c:v>0.375</c:v>
                </c:pt>
                <c:pt idx="1">
                  <c:v>0.3125</c:v>
                </c:pt>
                <c:pt idx="2">
                  <c:v>0.25</c:v>
                </c:pt>
                <c:pt idx="3">
                  <c:v>6.25E-2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'CONGLOMERADO 2016'!$K$120</c:f>
              <c:strCache>
                <c:ptCount val="1"/>
                <c:pt idx="0">
                  <c:v>REGION VIII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strRef>
              <c:f>'CONGLOMERADO 2016'!$L$111:$Q$111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2016'!$L$120:$Q$120</c:f>
              <c:numCache>
                <c:formatCode>0.00%</c:formatCode>
                <c:ptCount val="6"/>
                <c:pt idx="0">
                  <c:v>0.15384615384615385</c:v>
                </c:pt>
                <c:pt idx="1">
                  <c:v>0.46153846153846156</c:v>
                </c:pt>
                <c:pt idx="2">
                  <c:v>0.30769230769230771</c:v>
                </c:pt>
                <c:pt idx="3">
                  <c:v>7.6923076923076927E-2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640640"/>
        <c:axId val="76642176"/>
        <c:axId val="0"/>
      </c:bar3DChart>
      <c:catAx>
        <c:axId val="76640640"/>
        <c:scaling>
          <c:orientation val="minMax"/>
        </c:scaling>
        <c:delete val="0"/>
        <c:axPos val="b"/>
        <c:majorTickMark val="none"/>
        <c:minorTickMark val="none"/>
        <c:tickLblPos val="nextTo"/>
        <c:crossAx val="76642176"/>
        <c:crosses val="autoZero"/>
        <c:auto val="1"/>
        <c:lblAlgn val="ctr"/>
        <c:lblOffset val="100"/>
        <c:noMultiLvlLbl val="0"/>
      </c:catAx>
      <c:valAx>
        <c:axId val="7664217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7664064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cene3d>
          <a:camera prst="orthographicFront"/>
          <a:lightRig rig="threePt" dir="t"/>
        </a:scene3d>
        <a:sp3d>
          <a:bevelT w="165100" prst="coolSlant"/>
        </a:sp3d>
      </c:spPr>
    </c:plotArea>
    <c:plotVisOnly val="1"/>
    <c:dispBlanksAs val="gap"/>
    <c:showDLblsOverMax val="0"/>
  </c:chart>
  <c:spPr>
    <a:solidFill>
      <a:srgbClr val="FFFFCC"/>
    </a:soli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glow rad="101600">
        <a:schemeClr val="accent6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s-ES"/>
              <a:t>3.1 Cómo califica la calidad de los medicamntos e insumos recibidos?</a:t>
            </a:r>
          </a:p>
        </c:rich>
      </c:tx>
      <c:overlay val="0"/>
    </c:title>
    <c:autoTitleDeleted val="0"/>
    <c:view3D>
      <c:rotX val="60"/>
      <c:rotY val="8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'CONGLOMERADO 2016'!$K$125</c:f>
              <c:strCache>
                <c:ptCount val="1"/>
                <c:pt idx="0">
                  <c:v>REGION O</c:v>
                </c:pt>
              </c:strCache>
            </c:strRef>
          </c:tx>
          <c:spPr>
            <a:solidFill>
              <a:srgbClr val="33CC33"/>
            </a:solidFill>
          </c:spPr>
          <c:invertIfNegative val="0"/>
          <c:cat>
            <c:strRef>
              <c:f>'CONGLOMERADO 2016'!$L$124:$Q$124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2016'!$L$125:$Q$125</c:f>
              <c:numCache>
                <c:formatCode>0.00%</c:formatCode>
                <c:ptCount val="6"/>
                <c:pt idx="0">
                  <c:v>0.15</c:v>
                </c:pt>
                <c:pt idx="1">
                  <c:v>0.32500000000000001</c:v>
                </c:pt>
                <c:pt idx="2">
                  <c:v>0.25</c:v>
                </c:pt>
                <c:pt idx="3">
                  <c:v>0.25</c:v>
                </c:pt>
                <c:pt idx="4">
                  <c:v>2.5000000000000001E-2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'CONGLOMERADO 2016'!$K$126</c:f>
              <c:strCache>
                <c:ptCount val="1"/>
                <c:pt idx="0">
                  <c:v>REGION I </c:v>
                </c:pt>
              </c:strCache>
            </c:strRef>
          </c:tx>
          <c:spPr>
            <a:solidFill>
              <a:srgbClr val="E6541A"/>
            </a:solidFill>
          </c:spPr>
          <c:invertIfNegative val="0"/>
          <c:cat>
            <c:strRef>
              <c:f>'CONGLOMERADO 2016'!$L$124:$Q$124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2016'!$L$126:$Q$126</c:f>
              <c:numCache>
                <c:formatCode>0.00%</c:formatCode>
                <c:ptCount val="6"/>
                <c:pt idx="0">
                  <c:v>0</c:v>
                </c:pt>
                <c:pt idx="1">
                  <c:v>0.45454545454545453</c:v>
                </c:pt>
                <c:pt idx="2">
                  <c:v>0.27272727272727271</c:v>
                </c:pt>
                <c:pt idx="3">
                  <c:v>0.27272727272727271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'CONGLOMERADO 2016'!$K$127</c:f>
              <c:strCache>
                <c:ptCount val="1"/>
                <c:pt idx="0">
                  <c:v>REGION II</c:v>
                </c:pt>
              </c:strCache>
            </c:strRef>
          </c:tx>
          <c:spPr>
            <a:solidFill>
              <a:srgbClr val="FF3399"/>
            </a:solidFill>
          </c:spPr>
          <c:invertIfNegative val="0"/>
          <c:cat>
            <c:strRef>
              <c:f>'CONGLOMERADO 2016'!$L$124:$Q$124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2016'!$L$127:$Q$127</c:f>
              <c:numCache>
                <c:formatCode>0.00%</c:formatCode>
                <c:ptCount val="6"/>
                <c:pt idx="0">
                  <c:v>0.33333333333333331</c:v>
                </c:pt>
                <c:pt idx="1">
                  <c:v>0.23333333333333334</c:v>
                </c:pt>
                <c:pt idx="2">
                  <c:v>0.33333333333333331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'CONGLOMERADO 2016'!$K$128</c:f>
              <c:strCache>
                <c:ptCount val="1"/>
                <c:pt idx="0">
                  <c:v>REGION III</c:v>
                </c:pt>
              </c:strCache>
            </c:strRef>
          </c:tx>
          <c:spPr>
            <a:solidFill>
              <a:srgbClr val="9966FF"/>
            </a:solidFill>
          </c:spPr>
          <c:invertIfNegative val="0"/>
          <c:cat>
            <c:strRef>
              <c:f>'CONGLOMERADO 2016'!$L$124:$Q$124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2016'!$L$128:$Q$128</c:f>
              <c:numCache>
                <c:formatCode>0.00%</c:formatCode>
                <c:ptCount val="6"/>
                <c:pt idx="0">
                  <c:v>0.25</c:v>
                </c:pt>
                <c:pt idx="1">
                  <c:v>0.4</c:v>
                </c:pt>
                <c:pt idx="2">
                  <c:v>0.3</c:v>
                </c:pt>
                <c:pt idx="3">
                  <c:v>0.05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'CONGLOMERADO 2016'!$K$129</c:f>
              <c:strCache>
                <c:ptCount val="1"/>
                <c:pt idx="0">
                  <c:v>REGION IV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'CONGLOMERADO 2016'!$L$124:$Q$124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2016'!$L$129:$Q$129</c:f>
              <c:numCache>
                <c:formatCode>0.00%</c:formatCode>
                <c:ptCount val="6"/>
                <c:pt idx="0">
                  <c:v>0.33333333333333331</c:v>
                </c:pt>
                <c:pt idx="1">
                  <c:v>0.26666666666666666</c:v>
                </c:pt>
                <c:pt idx="2">
                  <c:v>0.4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'CONGLOMERADO 2016'!$K$130</c:f>
              <c:strCache>
                <c:ptCount val="1"/>
                <c:pt idx="0">
                  <c:v>REGION V </c:v>
                </c:pt>
              </c:strCache>
            </c:strRef>
          </c:tx>
          <c:spPr>
            <a:solidFill>
              <a:srgbClr val="FF9933"/>
            </a:solidFill>
          </c:spPr>
          <c:invertIfNegative val="0"/>
          <c:cat>
            <c:strRef>
              <c:f>'CONGLOMERADO 2016'!$L$124:$Q$124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2016'!$L$130:$Q$130</c:f>
              <c:numCache>
                <c:formatCode>0.00%</c:formatCode>
                <c:ptCount val="6"/>
                <c:pt idx="0">
                  <c:v>0.35714285714285715</c:v>
                </c:pt>
                <c:pt idx="1">
                  <c:v>0.2857142857142857</c:v>
                </c:pt>
                <c:pt idx="2">
                  <c:v>0.21428571428571427</c:v>
                </c:pt>
                <c:pt idx="3">
                  <c:v>0.14285714285714285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'CONGLOMERADO 2016'!$K$131</c:f>
              <c:strCache>
                <c:ptCount val="1"/>
                <c:pt idx="0">
                  <c:v>REGION VI 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'CONGLOMERADO 2016'!$L$124:$Q$124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2016'!$L$131:$Q$131</c:f>
              <c:numCache>
                <c:formatCode>0.00%</c:formatCode>
                <c:ptCount val="6"/>
                <c:pt idx="0">
                  <c:v>0.16666666666666666</c:v>
                </c:pt>
                <c:pt idx="1">
                  <c:v>0.41666666666666669</c:v>
                </c:pt>
                <c:pt idx="2">
                  <c:v>0.33333333333333331</c:v>
                </c:pt>
                <c:pt idx="3">
                  <c:v>8.3333333333333329E-2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'CONGLOMERADO 2016'!$K$132</c:f>
              <c:strCache>
                <c:ptCount val="1"/>
                <c:pt idx="0">
                  <c:v>REGION VII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'CONGLOMERADO 2016'!$L$124:$Q$124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2016'!$L$132:$Q$132</c:f>
              <c:numCache>
                <c:formatCode>0.00%</c:formatCode>
                <c:ptCount val="6"/>
                <c:pt idx="0">
                  <c:v>0.26666666666666666</c:v>
                </c:pt>
                <c:pt idx="1">
                  <c:v>0.33333333333333331</c:v>
                </c:pt>
                <c:pt idx="2">
                  <c:v>0.4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tx>
            <c:strRef>
              <c:f>'CONGLOMERADO 2016'!$K$133</c:f>
              <c:strCache>
                <c:ptCount val="1"/>
                <c:pt idx="0">
                  <c:v>REGION VIII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strRef>
              <c:f>'CONGLOMERADO 2016'!$L$124:$Q$124</c:f>
              <c:strCache>
                <c:ptCount val="6"/>
                <c:pt idx="0">
                  <c:v>Excelente</c:v>
                </c:pt>
                <c:pt idx="1">
                  <c:v>Muy Bueno</c:v>
                </c:pt>
                <c:pt idx="2">
                  <c:v>Bueno </c:v>
                </c:pt>
                <c:pt idx="3">
                  <c:v>Regular </c:v>
                </c:pt>
                <c:pt idx="4">
                  <c:v>Malo </c:v>
                </c:pt>
                <c:pt idx="5">
                  <c:v>Muy malo </c:v>
                </c:pt>
              </c:strCache>
            </c:strRef>
          </c:cat>
          <c:val>
            <c:numRef>
              <c:f>'CONGLOMERADO 2016'!$L$133:$Q$133</c:f>
              <c:numCache>
                <c:formatCode>0.00%</c:formatCode>
                <c:ptCount val="6"/>
                <c:pt idx="0">
                  <c:v>0.23076923076923078</c:v>
                </c:pt>
                <c:pt idx="1">
                  <c:v>0.38461538461538464</c:v>
                </c:pt>
                <c:pt idx="2">
                  <c:v>0.38461538461538464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7096832"/>
        <c:axId val="77098368"/>
        <c:axId val="0"/>
      </c:bar3DChart>
      <c:catAx>
        <c:axId val="77096832"/>
        <c:scaling>
          <c:orientation val="minMax"/>
        </c:scaling>
        <c:delete val="0"/>
        <c:axPos val="b"/>
        <c:majorTickMark val="none"/>
        <c:minorTickMark val="none"/>
        <c:tickLblPos val="nextTo"/>
        <c:crossAx val="77098368"/>
        <c:crosses val="autoZero"/>
        <c:auto val="1"/>
        <c:lblAlgn val="ctr"/>
        <c:lblOffset val="100"/>
        <c:noMultiLvlLbl val="0"/>
      </c:catAx>
      <c:valAx>
        <c:axId val="7709836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770968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spPr>
    <a:solidFill>
      <a:srgbClr val="FFFFCC"/>
    </a:solidFill>
    <a:ln w="9525" cap="flat" cmpd="sng" algn="ctr">
      <a:solidFill>
        <a:schemeClr val="accent6">
          <a:shade val="95000"/>
          <a:satMod val="105000"/>
        </a:schemeClr>
      </a:solidFill>
      <a:prstDash val="solid"/>
    </a:ln>
    <a:effectLst>
      <a:glow rad="101600">
        <a:schemeClr val="accent6">
          <a:satMod val="175000"/>
          <a:alpha val="40000"/>
        </a:schemeClr>
      </a:glow>
      <a:outerShdw blurRad="40000" dist="20000" dir="5400000" rotWithShape="0">
        <a:srgbClr val="000000">
          <a:alpha val="38000"/>
        </a:srgbClr>
      </a:outerShdw>
    </a:effectLst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11" Type="http://schemas.openxmlformats.org/officeDocument/2006/relationships/chart" Target="../charts/chart21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4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19050</xdr:rowOff>
    </xdr:from>
    <xdr:to>
      <xdr:col>1</xdr:col>
      <xdr:colOff>1581151</xdr:colOff>
      <xdr:row>2</xdr:row>
      <xdr:rowOff>101137</xdr:rowOff>
    </xdr:to>
    <xdr:pic>
      <xdr:nvPicPr>
        <xdr:cNvPr id="2" name="1 Imagen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9050"/>
          <a:ext cx="1828800" cy="4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19050</xdr:rowOff>
    </xdr:from>
    <xdr:to>
      <xdr:col>1</xdr:col>
      <xdr:colOff>1581151</xdr:colOff>
      <xdr:row>2</xdr:row>
      <xdr:rowOff>101137</xdr:rowOff>
    </xdr:to>
    <xdr:pic>
      <xdr:nvPicPr>
        <xdr:cNvPr id="2" name="1 Imagen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9050"/>
          <a:ext cx="1828800" cy="4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416984</xdr:colOff>
      <xdr:row>0</xdr:row>
      <xdr:rowOff>184150</xdr:rowOff>
    </xdr:from>
    <xdr:to>
      <xdr:col>3</xdr:col>
      <xdr:colOff>552450</xdr:colOff>
      <xdr:row>3</xdr:row>
      <xdr:rowOff>118070</xdr:rowOff>
    </xdr:to>
    <xdr:pic>
      <xdr:nvPicPr>
        <xdr:cNvPr id="2" name="1 Imagen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984" y="184150"/>
          <a:ext cx="2049991" cy="505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247650</xdr:colOff>
      <xdr:row>0</xdr:row>
      <xdr:rowOff>171450</xdr:rowOff>
    </xdr:from>
    <xdr:to>
      <xdr:col>16</xdr:col>
      <xdr:colOff>85725</xdr:colOff>
      <xdr:row>3</xdr:row>
      <xdr:rowOff>85726</xdr:rowOff>
    </xdr:to>
    <xdr:pic>
      <xdr:nvPicPr>
        <xdr:cNvPr id="3" name="Picture 7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96400" y="171450"/>
          <a:ext cx="2076450" cy="485776"/>
        </a:xfrm>
        <a:prstGeom prst="rect">
          <a:avLst/>
        </a:prstGeom>
      </xdr:spPr>
    </xdr:pic>
    <xdr:clientData/>
  </xdr:twoCellAnchor>
  <xdr:twoCellAnchor editAs="oneCell">
    <xdr:from>
      <xdr:col>14</xdr:col>
      <xdr:colOff>123826</xdr:colOff>
      <xdr:row>50</xdr:row>
      <xdr:rowOff>38100</xdr:rowOff>
    </xdr:from>
    <xdr:to>
      <xdr:col>16</xdr:col>
      <xdr:colOff>438150</xdr:colOff>
      <xdr:row>52</xdr:row>
      <xdr:rowOff>85725</xdr:rowOff>
    </xdr:to>
    <xdr:pic>
      <xdr:nvPicPr>
        <xdr:cNvPr id="4" name="Picture 7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934576" y="11010900"/>
          <a:ext cx="1838324" cy="428625"/>
        </a:xfrm>
        <a:prstGeom prst="rect">
          <a:avLst/>
        </a:prstGeom>
      </xdr:spPr>
    </xdr:pic>
    <xdr:clientData/>
  </xdr:twoCellAnchor>
  <xdr:twoCellAnchor>
    <xdr:from>
      <xdr:col>1</xdr:col>
      <xdr:colOff>228601</xdr:colOff>
      <xdr:row>50</xdr:row>
      <xdr:rowOff>10582</xdr:rowOff>
    </xdr:from>
    <xdr:to>
      <xdr:col>3</xdr:col>
      <xdr:colOff>190500</xdr:colOff>
      <xdr:row>52</xdr:row>
      <xdr:rowOff>123825</xdr:rowOff>
    </xdr:to>
    <xdr:pic>
      <xdr:nvPicPr>
        <xdr:cNvPr id="5" name="4 Imagen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10983382"/>
          <a:ext cx="1876424" cy="494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200023</xdr:colOff>
      <xdr:row>94</xdr:row>
      <xdr:rowOff>219075</xdr:rowOff>
    </xdr:from>
    <xdr:to>
      <xdr:col>3</xdr:col>
      <xdr:colOff>114299</xdr:colOff>
      <xdr:row>95</xdr:row>
      <xdr:rowOff>323851</xdr:rowOff>
    </xdr:to>
    <xdr:pic>
      <xdr:nvPicPr>
        <xdr:cNvPr id="6" name="5 Imagen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3" y="21783675"/>
          <a:ext cx="1828801" cy="523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266700</xdr:colOff>
      <xdr:row>94</xdr:row>
      <xdr:rowOff>306918</xdr:rowOff>
    </xdr:from>
    <xdr:to>
      <xdr:col>16</xdr:col>
      <xdr:colOff>504825</xdr:colOff>
      <xdr:row>95</xdr:row>
      <xdr:rowOff>333375</xdr:rowOff>
    </xdr:to>
    <xdr:pic>
      <xdr:nvPicPr>
        <xdr:cNvPr id="7" name="Picture 7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77450" y="21871518"/>
          <a:ext cx="1762125" cy="445557"/>
        </a:xfrm>
        <a:prstGeom prst="rect">
          <a:avLst/>
        </a:prstGeom>
      </xdr:spPr>
    </xdr:pic>
    <xdr:clientData/>
  </xdr:twoCellAnchor>
  <xdr:twoCellAnchor>
    <xdr:from>
      <xdr:col>1</xdr:col>
      <xdr:colOff>176739</xdr:colOff>
      <xdr:row>138</xdr:row>
      <xdr:rowOff>103717</xdr:rowOff>
    </xdr:from>
    <xdr:to>
      <xdr:col>3</xdr:col>
      <xdr:colOff>200024</xdr:colOff>
      <xdr:row>140</xdr:row>
      <xdr:rowOff>66674</xdr:rowOff>
    </xdr:to>
    <xdr:pic>
      <xdr:nvPicPr>
        <xdr:cNvPr id="8" name="7 Imagen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39" y="32507767"/>
          <a:ext cx="2080685" cy="477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285750</xdr:colOff>
      <xdr:row>138</xdr:row>
      <xdr:rowOff>106894</xdr:rowOff>
    </xdr:from>
    <xdr:to>
      <xdr:col>16</xdr:col>
      <xdr:colOff>466725</xdr:colOff>
      <xdr:row>140</xdr:row>
      <xdr:rowOff>13760</xdr:rowOff>
    </xdr:to>
    <xdr:pic>
      <xdr:nvPicPr>
        <xdr:cNvPr id="9" name="Picture 7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829925" y="32510944"/>
          <a:ext cx="1819275" cy="42121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541976</xdr:colOff>
      <xdr:row>2</xdr:row>
      <xdr:rowOff>147616</xdr:rowOff>
    </xdr:from>
    <xdr:to>
      <xdr:col>9</xdr:col>
      <xdr:colOff>308086</xdr:colOff>
      <xdr:row>25</xdr:row>
      <xdr:rowOff>32406</xdr:rowOff>
    </xdr:to>
    <xdr:graphicFrame macro="">
      <xdr:nvGraphicFramePr>
        <xdr:cNvPr id="2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173055</xdr:colOff>
      <xdr:row>2</xdr:row>
      <xdr:rowOff>180646</xdr:rowOff>
    </xdr:from>
    <xdr:to>
      <xdr:col>18</xdr:col>
      <xdr:colOff>580257</xdr:colOff>
      <xdr:row>24</xdr:row>
      <xdr:rowOff>145722</xdr:rowOff>
    </xdr:to>
    <xdr:graphicFrame macro="">
      <xdr:nvGraphicFramePr>
        <xdr:cNvPr id="3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303741</xdr:colOff>
      <xdr:row>26</xdr:row>
      <xdr:rowOff>152400</xdr:rowOff>
    </xdr:from>
    <xdr:to>
      <xdr:col>9</xdr:col>
      <xdr:colOff>251810</xdr:colOff>
      <xdr:row>48</xdr:row>
      <xdr:rowOff>142875</xdr:rowOff>
    </xdr:to>
    <xdr:graphicFrame macro="">
      <xdr:nvGraphicFramePr>
        <xdr:cNvPr id="4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175683</xdr:colOff>
      <xdr:row>26</xdr:row>
      <xdr:rowOff>1058</xdr:rowOff>
    </xdr:from>
    <xdr:to>
      <xdr:col>18</xdr:col>
      <xdr:colOff>645948</xdr:colOff>
      <xdr:row>48</xdr:row>
      <xdr:rowOff>33865</xdr:rowOff>
    </xdr:to>
    <xdr:graphicFrame macro="">
      <xdr:nvGraphicFramePr>
        <xdr:cNvPr id="5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342205</xdr:colOff>
      <xdr:row>50</xdr:row>
      <xdr:rowOff>44486</xdr:rowOff>
    </xdr:from>
    <xdr:to>
      <xdr:col>9</xdr:col>
      <xdr:colOff>164224</xdr:colOff>
      <xdr:row>73</xdr:row>
      <xdr:rowOff>42370</xdr:rowOff>
    </xdr:to>
    <xdr:graphicFrame macro="">
      <xdr:nvGraphicFramePr>
        <xdr:cNvPr id="6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114300</xdr:colOff>
      <xdr:row>50</xdr:row>
      <xdr:rowOff>177106</xdr:rowOff>
    </xdr:from>
    <xdr:to>
      <xdr:col>18</xdr:col>
      <xdr:colOff>635000</xdr:colOff>
      <xdr:row>72</xdr:row>
      <xdr:rowOff>10948</xdr:rowOff>
    </xdr:to>
    <xdr:graphicFrame macro="">
      <xdr:nvGraphicFramePr>
        <xdr:cNvPr id="8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468842</xdr:colOff>
      <xdr:row>74</xdr:row>
      <xdr:rowOff>75140</xdr:rowOff>
    </xdr:from>
    <xdr:to>
      <xdr:col>9</xdr:col>
      <xdr:colOff>32845</xdr:colOff>
      <xdr:row>95</xdr:row>
      <xdr:rowOff>98535</xdr:rowOff>
    </xdr:to>
    <xdr:graphicFrame macro="">
      <xdr:nvGraphicFramePr>
        <xdr:cNvPr id="9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224103</xdr:colOff>
      <xdr:row>73</xdr:row>
      <xdr:rowOff>53651</xdr:rowOff>
    </xdr:from>
    <xdr:to>
      <xdr:col>18</xdr:col>
      <xdr:colOff>656896</xdr:colOff>
      <xdr:row>94</xdr:row>
      <xdr:rowOff>10949</xdr:rowOff>
    </xdr:to>
    <xdr:graphicFrame macro="">
      <xdr:nvGraphicFramePr>
        <xdr:cNvPr id="10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467103</xdr:colOff>
      <xdr:row>98</xdr:row>
      <xdr:rowOff>28159</xdr:rowOff>
    </xdr:from>
    <xdr:to>
      <xdr:col>9</xdr:col>
      <xdr:colOff>109655</xdr:colOff>
      <xdr:row>119</xdr:row>
      <xdr:rowOff>28160</xdr:rowOff>
    </xdr:to>
    <xdr:graphicFrame macro="">
      <xdr:nvGraphicFramePr>
        <xdr:cNvPr id="11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127387</xdr:colOff>
      <xdr:row>97</xdr:row>
      <xdr:rowOff>139056</xdr:rowOff>
    </xdr:from>
    <xdr:to>
      <xdr:col>18</xdr:col>
      <xdr:colOff>580259</xdr:colOff>
      <xdr:row>119</xdr:row>
      <xdr:rowOff>45278</xdr:rowOff>
    </xdr:to>
    <xdr:graphicFrame macro="">
      <xdr:nvGraphicFramePr>
        <xdr:cNvPr id="12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430476</xdr:colOff>
      <xdr:row>2</xdr:row>
      <xdr:rowOff>107156</xdr:rowOff>
    </xdr:from>
    <xdr:to>
      <xdr:col>15</xdr:col>
      <xdr:colOff>711994</xdr:colOff>
      <xdr:row>20</xdr:row>
      <xdr:rowOff>4498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207698</xdr:colOff>
      <xdr:row>2</xdr:row>
      <xdr:rowOff>86252</xdr:rowOff>
    </xdr:from>
    <xdr:to>
      <xdr:col>22</xdr:col>
      <xdr:colOff>583406</xdr:colOff>
      <xdr:row>19</xdr:row>
      <xdr:rowOff>185736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488156</xdr:colOff>
      <xdr:row>22</xdr:row>
      <xdr:rowOff>119062</xdr:rowOff>
    </xdr:from>
    <xdr:to>
      <xdr:col>7</xdr:col>
      <xdr:colOff>361950</xdr:colOff>
      <xdr:row>39</xdr:row>
      <xdr:rowOff>66674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731045</xdr:colOff>
      <xdr:row>21</xdr:row>
      <xdr:rowOff>166688</xdr:rowOff>
    </xdr:from>
    <xdr:to>
      <xdr:col>14</xdr:col>
      <xdr:colOff>619125</xdr:colOff>
      <xdr:row>39</xdr:row>
      <xdr:rowOff>142875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491066</xdr:colOff>
      <xdr:row>22</xdr:row>
      <xdr:rowOff>0</xdr:rowOff>
    </xdr:from>
    <xdr:to>
      <xdr:col>22</xdr:col>
      <xdr:colOff>83343</xdr:colOff>
      <xdr:row>39</xdr:row>
      <xdr:rowOff>95250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321469</xdr:colOff>
      <xdr:row>41</xdr:row>
      <xdr:rowOff>0</xdr:rowOff>
    </xdr:from>
    <xdr:to>
      <xdr:col>6</xdr:col>
      <xdr:colOff>726281</xdr:colOff>
      <xdr:row>57</xdr:row>
      <xdr:rowOff>105305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171713</xdr:colOff>
      <xdr:row>41</xdr:row>
      <xdr:rowOff>109007</xdr:rowOff>
    </xdr:from>
    <xdr:to>
      <xdr:col>15</xdr:col>
      <xdr:colOff>71438</xdr:colOff>
      <xdr:row>58</xdr:row>
      <xdr:rowOff>47624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407458</xdr:colOff>
      <xdr:row>41</xdr:row>
      <xdr:rowOff>107156</xdr:rowOff>
    </xdr:from>
    <xdr:to>
      <xdr:col>22</xdr:col>
      <xdr:colOff>83343</xdr:colOff>
      <xdr:row>57</xdr:row>
      <xdr:rowOff>107156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392905</xdr:colOff>
      <xdr:row>60</xdr:row>
      <xdr:rowOff>34658</xdr:rowOff>
    </xdr:from>
    <xdr:to>
      <xdr:col>7</xdr:col>
      <xdr:colOff>119062</xdr:colOff>
      <xdr:row>76</xdr:row>
      <xdr:rowOff>166688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652196</xdr:colOff>
      <xdr:row>59</xdr:row>
      <xdr:rowOff>166688</xdr:rowOff>
    </xdr:from>
    <xdr:to>
      <xdr:col>14</xdr:col>
      <xdr:colOff>297655</xdr:colOff>
      <xdr:row>77</xdr:row>
      <xdr:rowOff>11906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607218</xdr:colOff>
      <xdr:row>2</xdr:row>
      <xdr:rowOff>71437</xdr:rowOff>
    </xdr:from>
    <xdr:to>
      <xdr:col>7</xdr:col>
      <xdr:colOff>392905</xdr:colOff>
      <xdr:row>19</xdr:row>
      <xdr:rowOff>83344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2</xdr:row>
      <xdr:rowOff>166686</xdr:rowOff>
    </xdr:from>
    <xdr:to>
      <xdr:col>13</xdr:col>
      <xdr:colOff>47625</xdr:colOff>
      <xdr:row>16</xdr:row>
      <xdr:rowOff>133349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342900</xdr:colOff>
      <xdr:row>3</xdr:row>
      <xdr:rowOff>0</xdr:rowOff>
    </xdr:from>
    <xdr:to>
      <xdr:col>19</xdr:col>
      <xdr:colOff>342900</xdr:colOff>
      <xdr:row>16</xdr:row>
      <xdr:rowOff>33337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47624</xdr:colOff>
      <xdr:row>17</xdr:row>
      <xdr:rowOff>85725</xdr:rowOff>
    </xdr:from>
    <xdr:to>
      <xdr:col>13</xdr:col>
      <xdr:colOff>95249</xdr:colOff>
      <xdr:row>31</xdr:row>
      <xdr:rowOff>85725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304800</xdr:colOff>
      <xdr:row>17</xdr:row>
      <xdr:rowOff>71437</xdr:rowOff>
    </xdr:from>
    <xdr:to>
      <xdr:col>19</xdr:col>
      <xdr:colOff>304800</xdr:colOff>
      <xdr:row>31</xdr:row>
      <xdr:rowOff>61912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19050</xdr:rowOff>
    </xdr:from>
    <xdr:to>
      <xdr:col>1</xdr:col>
      <xdr:colOff>1581151</xdr:colOff>
      <xdr:row>2</xdr:row>
      <xdr:rowOff>101137</xdr:rowOff>
    </xdr:to>
    <xdr:pic>
      <xdr:nvPicPr>
        <xdr:cNvPr id="2" name="1 Imagen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9050"/>
          <a:ext cx="1828800" cy="4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19050</xdr:rowOff>
    </xdr:from>
    <xdr:to>
      <xdr:col>1</xdr:col>
      <xdr:colOff>1581151</xdr:colOff>
      <xdr:row>2</xdr:row>
      <xdr:rowOff>101137</xdr:rowOff>
    </xdr:to>
    <xdr:pic>
      <xdr:nvPicPr>
        <xdr:cNvPr id="2" name="1 Imagen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9050"/>
          <a:ext cx="1828800" cy="4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19050</xdr:rowOff>
    </xdr:from>
    <xdr:to>
      <xdr:col>1</xdr:col>
      <xdr:colOff>1581151</xdr:colOff>
      <xdr:row>2</xdr:row>
      <xdr:rowOff>101137</xdr:rowOff>
    </xdr:to>
    <xdr:pic>
      <xdr:nvPicPr>
        <xdr:cNvPr id="2" name="1 Imagen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9050"/>
          <a:ext cx="1828800" cy="4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19050</xdr:rowOff>
    </xdr:from>
    <xdr:to>
      <xdr:col>1</xdr:col>
      <xdr:colOff>1581151</xdr:colOff>
      <xdr:row>2</xdr:row>
      <xdr:rowOff>101137</xdr:rowOff>
    </xdr:to>
    <xdr:pic>
      <xdr:nvPicPr>
        <xdr:cNvPr id="2" name="1 Imagen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9050"/>
          <a:ext cx="1828800" cy="4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19050</xdr:rowOff>
    </xdr:from>
    <xdr:to>
      <xdr:col>1</xdr:col>
      <xdr:colOff>1581151</xdr:colOff>
      <xdr:row>2</xdr:row>
      <xdr:rowOff>101137</xdr:rowOff>
    </xdr:to>
    <xdr:pic>
      <xdr:nvPicPr>
        <xdr:cNvPr id="2" name="1 Imagen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9050"/>
          <a:ext cx="1828800" cy="4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19050</xdr:rowOff>
    </xdr:from>
    <xdr:to>
      <xdr:col>1</xdr:col>
      <xdr:colOff>1581151</xdr:colOff>
      <xdr:row>2</xdr:row>
      <xdr:rowOff>101137</xdr:rowOff>
    </xdr:to>
    <xdr:pic>
      <xdr:nvPicPr>
        <xdr:cNvPr id="2" name="1 Imagen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9050"/>
          <a:ext cx="1828800" cy="4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19050</xdr:rowOff>
    </xdr:from>
    <xdr:to>
      <xdr:col>1</xdr:col>
      <xdr:colOff>1581151</xdr:colOff>
      <xdr:row>2</xdr:row>
      <xdr:rowOff>101137</xdr:rowOff>
    </xdr:to>
    <xdr:pic>
      <xdr:nvPicPr>
        <xdr:cNvPr id="2" name="1 Imagen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9050"/>
          <a:ext cx="1828800" cy="4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19050</xdr:rowOff>
    </xdr:from>
    <xdr:to>
      <xdr:col>1</xdr:col>
      <xdr:colOff>1581151</xdr:colOff>
      <xdr:row>2</xdr:row>
      <xdr:rowOff>101137</xdr:rowOff>
    </xdr:to>
    <xdr:pic>
      <xdr:nvPicPr>
        <xdr:cNvPr id="2" name="1 Imagen" descr="Logo Pequeño Prome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19050"/>
          <a:ext cx="1828800" cy="463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A4" workbookViewId="0">
      <selection activeCell="C19" sqref="C19"/>
    </sheetView>
  </sheetViews>
  <sheetFormatPr baseColWidth="10" defaultColWidth="11.42578125" defaultRowHeight="15" x14ac:dyDescent="0.25"/>
  <cols>
    <col min="1" max="1" width="4.28515625" style="1" customWidth="1"/>
    <col min="2" max="2" width="39" style="12" customWidth="1"/>
    <col min="3" max="3" width="11.85546875" style="12" customWidth="1"/>
    <col min="4" max="10" width="11.42578125" style="1"/>
    <col min="11" max="11" width="12.85546875" style="1" bestFit="1" customWidth="1"/>
    <col min="12" max="16384" width="11.42578125" style="1"/>
  </cols>
  <sheetData>
    <row r="1" spans="1:17" x14ac:dyDescent="0.25">
      <c r="A1" s="138"/>
      <c r="B1" s="138"/>
      <c r="C1" s="138"/>
      <c r="D1" s="138"/>
      <c r="E1" s="138"/>
      <c r="F1" s="138"/>
      <c r="G1" s="138"/>
      <c r="H1" s="138"/>
    </row>
    <row r="2" spans="1:17" x14ac:dyDescent="0.25">
      <c r="B2" s="10"/>
      <c r="C2" s="10"/>
      <c r="D2" s="110"/>
      <c r="E2" s="110"/>
      <c r="F2" s="110"/>
      <c r="G2" s="110"/>
    </row>
    <row r="3" spans="1:17" x14ac:dyDescent="0.25">
      <c r="B3" s="10"/>
      <c r="C3" s="10"/>
      <c r="D3" s="110"/>
      <c r="E3" s="110"/>
      <c r="F3" s="110"/>
      <c r="G3" s="110"/>
    </row>
    <row r="4" spans="1:17" ht="15.75" x14ac:dyDescent="0.25">
      <c r="A4" s="139" t="s">
        <v>0</v>
      </c>
      <c r="B4" s="139"/>
      <c r="C4" s="139"/>
      <c r="D4" s="139"/>
      <c r="E4" s="139"/>
      <c r="F4" s="139"/>
      <c r="G4" s="139"/>
      <c r="H4" s="139"/>
    </row>
    <row r="5" spans="1:17" x14ac:dyDescent="0.25">
      <c r="A5" s="3"/>
      <c r="B5" s="11"/>
      <c r="C5" s="11"/>
      <c r="D5" s="3"/>
      <c r="E5" s="3"/>
      <c r="F5" s="3"/>
      <c r="G5" s="3"/>
    </row>
    <row r="6" spans="1:17" ht="15.75" x14ac:dyDescent="0.25">
      <c r="A6" s="140" t="s">
        <v>1</v>
      </c>
      <c r="B6" s="140"/>
      <c r="C6" s="140"/>
      <c r="D6" s="140"/>
      <c r="E6" s="140"/>
      <c r="F6" s="140"/>
      <c r="G6" s="140"/>
      <c r="H6" s="140"/>
    </row>
    <row r="7" spans="1:17" x14ac:dyDescent="0.25">
      <c r="B7" s="10"/>
      <c r="C7" s="10"/>
      <c r="D7" s="110"/>
      <c r="E7" s="110"/>
      <c r="F7" s="110"/>
      <c r="G7" s="110"/>
    </row>
    <row r="8" spans="1:17" x14ac:dyDescent="0.25">
      <c r="A8" s="141" t="s">
        <v>2</v>
      </c>
      <c r="B8" s="141"/>
      <c r="C8" s="142"/>
      <c r="D8" s="143" t="s">
        <v>3</v>
      </c>
      <c r="E8" s="143"/>
      <c r="F8" s="143"/>
      <c r="G8" s="143"/>
      <c r="H8" s="143"/>
      <c r="I8" s="143"/>
    </row>
    <row r="9" spans="1:17" x14ac:dyDescent="0.25">
      <c r="A9" s="141"/>
      <c r="B9" s="141"/>
      <c r="C9" s="142"/>
      <c r="D9" s="143"/>
      <c r="E9" s="143"/>
      <c r="F9" s="143"/>
      <c r="G9" s="143"/>
      <c r="H9" s="143"/>
      <c r="I9" s="143"/>
    </row>
    <row r="10" spans="1:17" ht="15.75" x14ac:dyDescent="0.25">
      <c r="A10" s="46"/>
      <c r="B10" s="46"/>
      <c r="C10" s="46"/>
      <c r="D10" s="47"/>
      <c r="E10" s="47"/>
      <c r="F10" s="48"/>
      <c r="G10" s="48"/>
      <c r="H10" s="48"/>
      <c r="I10" s="48"/>
    </row>
    <row r="11" spans="1:17" ht="15.75" x14ac:dyDescent="0.25">
      <c r="A11" s="156" t="s">
        <v>12</v>
      </c>
      <c r="B11" s="156"/>
      <c r="C11" s="111" t="s">
        <v>42</v>
      </c>
      <c r="D11" s="49" t="s">
        <v>13</v>
      </c>
      <c r="E11" s="49" t="s">
        <v>14</v>
      </c>
      <c r="F11" s="49" t="s">
        <v>15</v>
      </c>
      <c r="G11" s="49" t="s">
        <v>16</v>
      </c>
      <c r="H11" s="49" t="s">
        <v>17</v>
      </c>
      <c r="I11" s="49" t="s">
        <v>21</v>
      </c>
      <c r="K11" s="111" t="s">
        <v>42</v>
      </c>
      <c r="L11" s="49" t="s">
        <v>13</v>
      </c>
      <c r="M11" s="49" t="s">
        <v>14</v>
      </c>
      <c r="N11" s="49" t="s">
        <v>15</v>
      </c>
      <c r="O11" s="49" t="s">
        <v>16</v>
      </c>
      <c r="P11" s="49" t="s">
        <v>17</v>
      </c>
      <c r="Q11" s="49" t="s">
        <v>21</v>
      </c>
    </row>
    <row r="12" spans="1:17" s="54" customFormat="1" x14ac:dyDescent="0.25">
      <c r="A12" s="157" t="s">
        <v>44</v>
      </c>
      <c r="B12" s="157"/>
      <c r="C12" s="66"/>
      <c r="D12" s="67"/>
      <c r="E12" s="67"/>
      <c r="F12" s="67"/>
      <c r="G12" s="67"/>
      <c r="H12" s="67"/>
      <c r="I12" s="67"/>
      <c r="K12" s="66"/>
      <c r="L12" s="67"/>
      <c r="M12" s="67"/>
      <c r="N12" s="67"/>
      <c r="O12" s="67"/>
      <c r="P12" s="67"/>
      <c r="Q12" s="67"/>
    </row>
    <row r="13" spans="1:17" ht="33.75" customHeight="1" x14ac:dyDescent="0.25">
      <c r="A13" s="50">
        <v>1</v>
      </c>
      <c r="B13" s="82" t="s">
        <v>45</v>
      </c>
      <c r="C13" s="53">
        <v>18</v>
      </c>
      <c r="D13" s="32">
        <v>9</v>
      </c>
      <c r="E13" s="68">
        <v>5</v>
      </c>
      <c r="F13" s="68">
        <v>1</v>
      </c>
      <c r="G13" s="68">
        <v>0</v>
      </c>
      <c r="H13" s="68">
        <v>0</v>
      </c>
      <c r="I13" s="124">
        <f>SUM(C13:H13)</f>
        <v>33</v>
      </c>
      <c r="K13" s="118">
        <f>+C13/I13</f>
        <v>0.54545454545454541</v>
      </c>
      <c r="L13" s="119">
        <f>+D13/I13</f>
        <v>0.27272727272727271</v>
      </c>
      <c r="M13" s="120">
        <f>+E13/I13</f>
        <v>0.15151515151515152</v>
      </c>
      <c r="N13" s="120">
        <f>+F13/I13</f>
        <v>3.0303030303030304E-2</v>
      </c>
      <c r="O13" s="120">
        <f>+G13/I13</f>
        <v>0</v>
      </c>
      <c r="P13" s="120">
        <f>+H13/I13</f>
        <v>0</v>
      </c>
      <c r="Q13" s="120">
        <f>SUM(K13:P13)</f>
        <v>0.99999999999999989</v>
      </c>
    </row>
    <row r="14" spans="1:17" ht="28.5" x14ac:dyDescent="0.25">
      <c r="A14" s="50">
        <v>2</v>
      </c>
      <c r="B14" s="27" t="s">
        <v>46</v>
      </c>
      <c r="C14" s="53">
        <v>21</v>
      </c>
      <c r="D14" s="32">
        <v>8</v>
      </c>
      <c r="E14" s="68">
        <v>3</v>
      </c>
      <c r="F14" s="68">
        <v>0</v>
      </c>
      <c r="G14" s="68">
        <v>0</v>
      </c>
      <c r="H14" s="68">
        <v>0</v>
      </c>
      <c r="I14" s="124">
        <f t="shared" ref="I14:I17" si="0">SUM(C14:H14)</f>
        <v>32</v>
      </c>
      <c r="K14" s="118">
        <f>+C14/I14</f>
        <v>0.65625</v>
      </c>
      <c r="L14" s="119">
        <f>+D14/I14</f>
        <v>0.25</v>
      </c>
      <c r="M14" s="120">
        <f>+E14/I14</f>
        <v>9.375E-2</v>
      </c>
      <c r="N14" s="120">
        <f>+F14/I14</f>
        <v>0</v>
      </c>
      <c r="O14" s="120">
        <f>+G14/I14</f>
        <v>0</v>
      </c>
      <c r="P14" s="120">
        <f>+H14/I14</f>
        <v>0</v>
      </c>
      <c r="Q14" s="120">
        <f t="shared" ref="Q14" si="1">SUM(K14:P14)</f>
        <v>1</v>
      </c>
    </row>
    <row r="15" spans="1:17" ht="19.5" customHeight="1" x14ac:dyDescent="0.25">
      <c r="A15" s="158" t="s">
        <v>47</v>
      </c>
      <c r="B15" s="159"/>
      <c r="C15" s="53"/>
      <c r="D15" s="32"/>
      <c r="E15" s="68"/>
      <c r="F15" s="68"/>
      <c r="G15" s="68"/>
      <c r="H15" s="68"/>
      <c r="I15" s="124"/>
      <c r="K15" s="118"/>
      <c r="L15" s="119"/>
      <c r="M15" s="120"/>
      <c r="N15" s="120"/>
      <c r="O15" s="120"/>
      <c r="P15" s="120"/>
      <c r="Q15" s="120"/>
    </row>
    <row r="16" spans="1:17" ht="28.5" x14ac:dyDescent="0.25">
      <c r="A16" s="50">
        <v>3</v>
      </c>
      <c r="B16" s="27" t="s">
        <v>48</v>
      </c>
      <c r="C16" s="53">
        <v>11</v>
      </c>
      <c r="D16" s="32">
        <v>6</v>
      </c>
      <c r="E16" s="68">
        <v>10</v>
      </c>
      <c r="F16" s="68">
        <v>5</v>
      </c>
      <c r="G16" s="68">
        <v>0</v>
      </c>
      <c r="H16" s="68">
        <v>0</v>
      </c>
      <c r="I16" s="124">
        <f t="shared" si="0"/>
        <v>32</v>
      </c>
      <c r="K16" s="118">
        <f>+C16/I16</f>
        <v>0.34375</v>
      </c>
      <c r="L16" s="119">
        <f>+D16/I16</f>
        <v>0.1875</v>
      </c>
      <c r="M16" s="120">
        <f>+E16/I16</f>
        <v>0.3125</v>
      </c>
      <c r="N16" s="120">
        <f>+F16/I16</f>
        <v>0.15625</v>
      </c>
      <c r="O16" s="120">
        <f>+G16/I16</f>
        <v>0</v>
      </c>
      <c r="P16" s="120">
        <f>+H16/I16</f>
        <v>0</v>
      </c>
      <c r="Q16" s="120">
        <f t="shared" ref="Q16:Q18" si="2">SUM(K16:P16)</f>
        <v>1</v>
      </c>
    </row>
    <row r="17" spans="1:17" ht="28.5" x14ac:dyDescent="0.25">
      <c r="A17" s="50">
        <v>4</v>
      </c>
      <c r="B17" s="27" t="s">
        <v>49</v>
      </c>
      <c r="C17" s="53">
        <v>4</v>
      </c>
      <c r="D17" s="32">
        <v>6</v>
      </c>
      <c r="E17" s="68">
        <v>14</v>
      </c>
      <c r="F17" s="68">
        <v>5</v>
      </c>
      <c r="G17" s="68">
        <v>1</v>
      </c>
      <c r="H17" s="68">
        <v>1</v>
      </c>
      <c r="I17" s="124">
        <f t="shared" si="0"/>
        <v>31</v>
      </c>
      <c r="K17" s="118"/>
      <c r="L17" s="119"/>
      <c r="M17" s="120"/>
      <c r="N17" s="120"/>
      <c r="O17" s="120"/>
      <c r="P17" s="120"/>
      <c r="Q17" s="68">
        <f t="shared" si="2"/>
        <v>0</v>
      </c>
    </row>
    <row r="18" spans="1:17" ht="28.5" x14ac:dyDescent="0.25">
      <c r="A18" s="50">
        <v>5</v>
      </c>
      <c r="B18" s="27" t="s">
        <v>50</v>
      </c>
      <c r="C18" s="53">
        <v>9</v>
      </c>
      <c r="D18" s="32">
        <v>6</v>
      </c>
      <c r="E18" s="68">
        <v>11</v>
      </c>
      <c r="F18" s="68">
        <v>3</v>
      </c>
      <c r="G18" s="68">
        <v>1</v>
      </c>
      <c r="H18" s="68">
        <v>1</v>
      </c>
      <c r="I18" s="124">
        <f>SUM(C18:H18)</f>
        <v>31</v>
      </c>
      <c r="K18" s="118"/>
      <c r="L18" s="119"/>
      <c r="M18" s="120"/>
      <c r="N18" s="120"/>
      <c r="O18" s="120"/>
      <c r="P18" s="120"/>
      <c r="Q18" s="68">
        <f t="shared" si="2"/>
        <v>0</v>
      </c>
    </row>
    <row r="19" spans="1:17" s="40" customFormat="1" x14ac:dyDescent="0.25">
      <c r="A19" s="160" t="s">
        <v>51</v>
      </c>
      <c r="B19" s="160"/>
      <c r="C19" s="69"/>
      <c r="D19" s="70"/>
      <c r="E19" s="70"/>
      <c r="F19" s="70"/>
      <c r="G19" s="70"/>
      <c r="H19" s="70"/>
      <c r="I19" s="70"/>
      <c r="K19" s="121"/>
      <c r="L19" s="122"/>
      <c r="M19" s="122"/>
      <c r="N19" s="122"/>
      <c r="O19" s="122"/>
      <c r="P19" s="122"/>
      <c r="Q19" s="70"/>
    </row>
    <row r="20" spans="1:17" ht="30.75" customHeight="1" x14ac:dyDescent="0.25">
      <c r="A20" s="50">
        <v>6</v>
      </c>
      <c r="B20" s="27" t="s">
        <v>52</v>
      </c>
      <c r="C20" s="53">
        <v>5</v>
      </c>
      <c r="D20" s="32">
        <v>5</v>
      </c>
      <c r="E20" s="68">
        <v>7</v>
      </c>
      <c r="F20" s="68">
        <v>9</v>
      </c>
      <c r="G20" s="68">
        <v>0</v>
      </c>
      <c r="H20" s="68">
        <v>0</v>
      </c>
      <c r="I20" s="124">
        <f t="shared" ref="I20:I21" si="3">SUM(C20:H20)</f>
        <v>26</v>
      </c>
      <c r="K20" s="118"/>
      <c r="L20" s="119"/>
      <c r="M20" s="120"/>
      <c r="N20" s="120"/>
      <c r="O20" s="120"/>
      <c r="P20" s="120"/>
      <c r="Q20" s="32">
        <f>SUM(K20:P20)</f>
        <v>0</v>
      </c>
    </row>
    <row r="21" spans="1:17" ht="30.75" customHeight="1" x14ac:dyDescent="0.25">
      <c r="A21" s="50">
        <v>7</v>
      </c>
      <c r="B21" s="27" t="s">
        <v>53</v>
      </c>
      <c r="C21" s="53">
        <v>15</v>
      </c>
      <c r="D21" s="32">
        <v>12</v>
      </c>
      <c r="E21" s="68">
        <v>4</v>
      </c>
      <c r="F21" s="68">
        <v>1</v>
      </c>
      <c r="G21" s="68">
        <v>0</v>
      </c>
      <c r="H21" s="68">
        <v>0</v>
      </c>
      <c r="I21" s="124">
        <f t="shared" si="3"/>
        <v>32</v>
      </c>
      <c r="K21" s="118"/>
      <c r="L21" s="119"/>
      <c r="M21" s="120"/>
      <c r="N21" s="120"/>
      <c r="O21" s="120"/>
      <c r="P21" s="120"/>
      <c r="Q21" s="32">
        <f t="shared" ref="Q21:Q22" si="4">SUM(K21:P21)</f>
        <v>0</v>
      </c>
    </row>
    <row r="22" spans="1:17" ht="39" customHeight="1" x14ac:dyDescent="0.25">
      <c r="A22" s="50">
        <v>8</v>
      </c>
      <c r="B22" s="27" t="s">
        <v>54</v>
      </c>
      <c r="C22" s="53">
        <v>13</v>
      </c>
      <c r="D22" s="32">
        <v>11</v>
      </c>
      <c r="E22" s="68">
        <v>6</v>
      </c>
      <c r="F22" s="68">
        <v>2</v>
      </c>
      <c r="G22" s="68">
        <v>0</v>
      </c>
      <c r="H22" s="68">
        <v>0</v>
      </c>
      <c r="I22" s="124">
        <f>SUM(C22:H22)</f>
        <v>32</v>
      </c>
      <c r="K22" s="118"/>
      <c r="L22" s="119"/>
      <c r="M22" s="120"/>
      <c r="N22" s="120"/>
      <c r="O22" s="120"/>
      <c r="P22" s="120"/>
      <c r="Q22" s="32">
        <f t="shared" si="4"/>
        <v>0</v>
      </c>
    </row>
    <row r="23" spans="1:17" x14ac:dyDescent="0.25">
      <c r="A23" s="112" t="s">
        <v>55</v>
      </c>
      <c r="B23" s="74"/>
      <c r="C23" s="74"/>
      <c r="D23" s="74"/>
      <c r="E23" s="74"/>
      <c r="F23" s="74"/>
      <c r="G23" s="74"/>
      <c r="H23" s="74"/>
      <c r="I23" s="73"/>
      <c r="K23" s="123"/>
      <c r="L23" s="123"/>
      <c r="M23" s="123"/>
      <c r="N23" s="123"/>
      <c r="O23" s="123"/>
      <c r="P23" s="123"/>
      <c r="Q23" s="73"/>
    </row>
    <row r="24" spans="1:17" ht="28.5" x14ac:dyDescent="0.25">
      <c r="A24" s="50">
        <v>9</v>
      </c>
      <c r="B24" s="27" t="s">
        <v>56</v>
      </c>
      <c r="C24" s="53">
        <v>12</v>
      </c>
      <c r="D24" s="32">
        <v>9</v>
      </c>
      <c r="E24" s="68">
        <v>10</v>
      </c>
      <c r="F24" s="68">
        <v>2</v>
      </c>
      <c r="G24" s="68">
        <v>0</v>
      </c>
      <c r="H24" s="68">
        <v>0</v>
      </c>
      <c r="I24" s="124">
        <f>SUM(C24:H24)</f>
        <v>33</v>
      </c>
      <c r="K24" s="118"/>
      <c r="L24" s="119"/>
      <c r="M24" s="120"/>
      <c r="N24" s="120"/>
      <c r="O24" s="120"/>
      <c r="P24" s="120"/>
      <c r="Q24" s="32">
        <f>SUM(K24:P24)</f>
        <v>0</v>
      </c>
    </row>
    <row r="25" spans="1:17" ht="28.5" x14ac:dyDescent="0.25">
      <c r="A25" s="50">
        <v>10</v>
      </c>
      <c r="B25" s="27" t="s">
        <v>57</v>
      </c>
      <c r="C25" s="53">
        <v>10</v>
      </c>
      <c r="D25" s="32">
        <v>14</v>
      </c>
      <c r="E25" s="68">
        <v>6</v>
      </c>
      <c r="F25" s="68">
        <v>1</v>
      </c>
      <c r="G25" s="68">
        <v>0</v>
      </c>
      <c r="H25" s="68">
        <v>1</v>
      </c>
      <c r="I25" s="124">
        <f>SUM(C25:H25)</f>
        <v>32</v>
      </c>
      <c r="K25" s="118"/>
      <c r="L25" s="119"/>
      <c r="M25" s="120"/>
      <c r="N25" s="120"/>
      <c r="O25" s="120"/>
      <c r="P25" s="120"/>
      <c r="Q25" s="32">
        <f>SUM(K25:P25)</f>
        <v>0</v>
      </c>
    </row>
    <row r="26" spans="1:17" ht="29.25" customHeight="1" x14ac:dyDescent="0.25">
      <c r="A26" s="161" t="s">
        <v>19</v>
      </c>
      <c r="B26" s="162"/>
      <c r="C26" s="162"/>
      <c r="D26" s="162"/>
      <c r="E26" s="162"/>
      <c r="F26" s="162"/>
      <c r="G26" s="162"/>
      <c r="H26" s="162"/>
      <c r="I26" s="163"/>
    </row>
    <row r="27" spans="1:17" x14ac:dyDescent="0.25">
      <c r="A27" s="147"/>
      <c r="B27" s="148"/>
      <c r="C27" s="148"/>
      <c r="D27" s="148"/>
      <c r="E27" s="148"/>
      <c r="F27" s="148"/>
      <c r="G27" s="148"/>
      <c r="H27" s="148"/>
      <c r="I27" s="149"/>
    </row>
    <row r="28" spans="1:17" x14ac:dyDescent="0.25">
      <c r="A28" s="150"/>
      <c r="B28" s="151"/>
      <c r="C28" s="151"/>
      <c r="D28" s="151"/>
      <c r="E28" s="151"/>
      <c r="F28" s="151"/>
      <c r="G28" s="151"/>
      <c r="H28" s="151"/>
      <c r="I28" s="152"/>
    </row>
    <row r="29" spans="1:17" x14ac:dyDescent="0.25">
      <c r="A29" s="150"/>
      <c r="B29" s="151"/>
      <c r="C29" s="151"/>
      <c r="D29" s="151"/>
      <c r="E29" s="151"/>
      <c r="F29" s="151"/>
      <c r="G29" s="151"/>
      <c r="H29" s="151"/>
      <c r="I29" s="152"/>
    </row>
    <row r="30" spans="1:17" x14ac:dyDescent="0.25">
      <c r="A30" s="153"/>
      <c r="B30" s="154"/>
      <c r="C30" s="154"/>
      <c r="D30" s="154"/>
      <c r="E30" s="154"/>
      <c r="F30" s="154"/>
      <c r="G30" s="154"/>
      <c r="H30" s="154"/>
      <c r="I30" s="155"/>
    </row>
    <row r="31" spans="1:17" x14ac:dyDescent="0.25">
      <c r="A31" s="144" t="s">
        <v>20</v>
      </c>
      <c r="B31" s="145"/>
      <c r="C31" s="145"/>
      <c r="D31" s="145"/>
      <c r="E31" s="145"/>
      <c r="F31" s="145"/>
      <c r="G31" s="145"/>
      <c r="H31" s="145"/>
      <c r="I31" s="146"/>
    </row>
    <row r="32" spans="1:17" x14ac:dyDescent="0.25">
      <c r="A32" s="147"/>
      <c r="B32" s="148"/>
      <c r="C32" s="148"/>
      <c r="D32" s="148"/>
      <c r="E32" s="148"/>
      <c r="F32" s="148"/>
      <c r="G32" s="148"/>
      <c r="H32" s="148"/>
      <c r="I32" s="149"/>
    </row>
    <row r="33" spans="1:9" x14ac:dyDescent="0.25">
      <c r="A33" s="150"/>
      <c r="B33" s="151"/>
      <c r="C33" s="151"/>
      <c r="D33" s="151"/>
      <c r="E33" s="151"/>
      <c r="F33" s="151"/>
      <c r="G33" s="151"/>
      <c r="H33" s="151"/>
      <c r="I33" s="152"/>
    </row>
    <row r="34" spans="1:9" x14ac:dyDescent="0.25">
      <c r="A34" s="150"/>
      <c r="B34" s="151"/>
      <c r="C34" s="151"/>
      <c r="D34" s="151"/>
      <c r="E34" s="151"/>
      <c r="F34" s="151"/>
      <c r="G34" s="151"/>
      <c r="H34" s="151"/>
      <c r="I34" s="152"/>
    </row>
    <row r="35" spans="1:9" x14ac:dyDescent="0.25">
      <c r="A35" s="153"/>
      <c r="B35" s="154"/>
      <c r="C35" s="154"/>
      <c r="D35" s="154"/>
      <c r="E35" s="154"/>
      <c r="F35" s="154"/>
      <c r="G35" s="154"/>
      <c r="H35" s="154"/>
      <c r="I35" s="155"/>
    </row>
    <row r="37" spans="1:9" x14ac:dyDescent="0.25">
      <c r="A37" s="110"/>
    </row>
  </sheetData>
  <mergeCells count="14">
    <mergeCell ref="A31:I31"/>
    <mergeCell ref="A32:I35"/>
    <mergeCell ref="A11:B11"/>
    <mergeCell ref="A12:B12"/>
    <mergeCell ref="A15:B15"/>
    <mergeCell ref="A19:B19"/>
    <mergeCell ref="A26:I26"/>
    <mergeCell ref="A27:I30"/>
    <mergeCell ref="A1:H1"/>
    <mergeCell ref="A4:H4"/>
    <mergeCell ref="A6:H6"/>
    <mergeCell ref="A8:B9"/>
    <mergeCell ref="C8:C9"/>
    <mergeCell ref="D8:I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10" workbookViewId="0">
      <selection activeCell="A15" sqref="A15:B15"/>
    </sheetView>
  </sheetViews>
  <sheetFormatPr baseColWidth="10" defaultColWidth="11.42578125" defaultRowHeight="15" x14ac:dyDescent="0.25"/>
  <cols>
    <col min="1" max="1" width="4.28515625" style="1" customWidth="1"/>
    <col min="2" max="2" width="39" style="12" customWidth="1"/>
    <col min="3" max="3" width="10.7109375" style="12" customWidth="1"/>
    <col min="4" max="16384" width="11.42578125" style="1"/>
  </cols>
  <sheetData>
    <row r="1" spans="1:9" x14ac:dyDescent="0.25">
      <c r="A1" s="138"/>
      <c r="B1" s="138"/>
      <c r="C1" s="138"/>
      <c r="D1" s="138"/>
      <c r="E1" s="138"/>
      <c r="F1" s="138"/>
      <c r="G1" s="138"/>
      <c r="H1" s="138"/>
    </row>
    <row r="2" spans="1:9" x14ac:dyDescent="0.25">
      <c r="B2" s="10"/>
      <c r="C2" s="10"/>
      <c r="D2" s="2"/>
      <c r="E2" s="2"/>
      <c r="F2" s="2"/>
      <c r="G2" s="2"/>
    </row>
    <row r="3" spans="1:9" x14ac:dyDescent="0.25">
      <c r="B3" s="10"/>
      <c r="C3" s="10"/>
      <c r="D3" s="2"/>
      <c r="E3" s="2"/>
      <c r="F3" s="2"/>
      <c r="G3" s="2"/>
    </row>
    <row r="4" spans="1:9" ht="15.75" x14ac:dyDescent="0.25">
      <c r="A4" s="139" t="s">
        <v>0</v>
      </c>
      <c r="B4" s="139"/>
      <c r="C4" s="139"/>
      <c r="D4" s="139"/>
      <c r="E4" s="139"/>
      <c r="F4" s="139"/>
      <c r="G4" s="139"/>
      <c r="H4" s="139"/>
    </row>
    <row r="5" spans="1:9" x14ac:dyDescent="0.25">
      <c r="A5" s="3"/>
      <c r="B5" s="11"/>
      <c r="C5" s="11"/>
      <c r="D5" s="3"/>
      <c r="E5" s="3"/>
      <c r="F5" s="3"/>
      <c r="G5" s="3"/>
    </row>
    <row r="6" spans="1:9" ht="15.75" x14ac:dyDescent="0.25">
      <c r="A6" s="140" t="s">
        <v>1</v>
      </c>
      <c r="B6" s="140"/>
      <c r="C6" s="140"/>
      <c r="D6" s="140"/>
      <c r="E6" s="140"/>
      <c r="F6" s="140"/>
      <c r="G6" s="140"/>
      <c r="H6" s="140"/>
    </row>
    <row r="7" spans="1:9" ht="15.75" thickBot="1" x14ac:dyDescent="0.3">
      <c r="B7" s="10"/>
      <c r="C7" s="10"/>
      <c r="D7" s="2"/>
      <c r="E7" s="2"/>
      <c r="F7" s="2"/>
      <c r="G7" s="2"/>
    </row>
    <row r="8" spans="1:9" x14ac:dyDescent="0.25">
      <c r="A8" s="188" t="s">
        <v>2</v>
      </c>
      <c r="B8" s="189"/>
      <c r="C8" s="24"/>
      <c r="D8" s="181" t="s">
        <v>11</v>
      </c>
      <c r="E8" s="182"/>
      <c r="F8" s="182"/>
      <c r="G8" s="182"/>
      <c r="H8" s="182"/>
      <c r="I8" s="183"/>
    </row>
    <row r="9" spans="1:9" ht="15.75" thickBot="1" x14ac:dyDescent="0.3">
      <c r="A9" s="190"/>
      <c r="B9" s="191"/>
      <c r="C9" s="25"/>
      <c r="D9" s="184"/>
      <c r="E9" s="185"/>
      <c r="F9" s="185"/>
      <c r="G9" s="185"/>
      <c r="H9" s="185"/>
      <c r="I9" s="186"/>
    </row>
    <row r="10" spans="1:9" ht="15.75" x14ac:dyDescent="0.25">
      <c r="A10" s="98"/>
      <c r="B10" s="99"/>
      <c r="C10" s="99"/>
      <c r="D10" s="100"/>
      <c r="E10" s="100"/>
      <c r="F10" s="101"/>
      <c r="G10" s="101"/>
      <c r="H10" s="102"/>
      <c r="I10" s="102"/>
    </row>
    <row r="11" spans="1:9" ht="15.75" x14ac:dyDescent="0.25">
      <c r="A11" s="156" t="s">
        <v>12</v>
      </c>
      <c r="B11" s="156"/>
      <c r="C11" s="114" t="s">
        <v>42</v>
      </c>
      <c r="D11" s="117" t="s">
        <v>13</v>
      </c>
      <c r="E11" s="117" t="s">
        <v>14</v>
      </c>
      <c r="F11" s="117" t="s">
        <v>15</v>
      </c>
      <c r="G11" s="117" t="s">
        <v>16</v>
      </c>
      <c r="H11" s="117" t="s">
        <v>17</v>
      </c>
      <c r="I11" s="93" t="s">
        <v>22</v>
      </c>
    </row>
    <row r="12" spans="1:9" ht="15.75" x14ac:dyDescent="0.25">
      <c r="A12" s="205" t="s">
        <v>44</v>
      </c>
      <c r="B12" s="205"/>
      <c r="C12" s="103"/>
      <c r="D12" s="104"/>
      <c r="E12" s="104"/>
      <c r="F12" s="104"/>
      <c r="G12" s="104"/>
      <c r="H12" s="104"/>
      <c r="I12" s="97"/>
    </row>
    <row r="13" spans="1:9" s="40" customFormat="1" ht="28.5" x14ac:dyDescent="0.25">
      <c r="A13" s="116">
        <v>1</v>
      </c>
      <c r="B13" s="27" t="s">
        <v>58</v>
      </c>
      <c r="C13" s="53">
        <v>4</v>
      </c>
      <c r="D13" s="32">
        <v>6</v>
      </c>
      <c r="E13" s="68">
        <v>2</v>
      </c>
      <c r="F13" s="68">
        <v>0</v>
      </c>
      <c r="G13" s="68">
        <v>1</v>
      </c>
      <c r="H13" s="68">
        <v>0</v>
      </c>
      <c r="I13" s="23">
        <v>0</v>
      </c>
    </row>
    <row r="14" spans="1:9" ht="28.5" x14ac:dyDescent="0.25">
      <c r="A14" s="116">
        <v>2</v>
      </c>
      <c r="B14" s="27" t="s">
        <v>46</v>
      </c>
      <c r="C14" s="53">
        <v>3</v>
      </c>
      <c r="D14" s="32">
        <v>7</v>
      </c>
      <c r="E14" s="68">
        <v>2</v>
      </c>
      <c r="F14" s="68">
        <v>1</v>
      </c>
      <c r="G14" s="68">
        <v>0</v>
      </c>
      <c r="H14" s="68">
        <v>0</v>
      </c>
      <c r="I14" s="29">
        <f>SUM(C14:H14)</f>
        <v>13</v>
      </c>
    </row>
    <row r="15" spans="1:9" x14ac:dyDescent="0.25">
      <c r="A15" s="175" t="s">
        <v>47</v>
      </c>
      <c r="B15" s="176"/>
      <c r="C15" s="90"/>
      <c r="D15" s="90"/>
      <c r="E15" s="90"/>
      <c r="F15" s="90"/>
      <c r="G15" s="90"/>
      <c r="H15" s="90"/>
      <c r="I15" s="90"/>
    </row>
    <row r="16" spans="1:9" ht="28.5" x14ac:dyDescent="0.25">
      <c r="A16" s="116">
        <v>3</v>
      </c>
      <c r="B16" s="27" t="s">
        <v>48</v>
      </c>
      <c r="C16" s="53">
        <v>1</v>
      </c>
      <c r="D16" s="32">
        <v>5</v>
      </c>
      <c r="E16" s="68">
        <v>5</v>
      </c>
      <c r="F16" s="68">
        <v>2</v>
      </c>
      <c r="G16" s="68">
        <v>0</v>
      </c>
      <c r="H16" s="68">
        <v>0</v>
      </c>
      <c r="I16" s="22">
        <f t="shared" ref="I16:I18" si="0">SUM(C16:H16)</f>
        <v>13</v>
      </c>
    </row>
    <row r="17" spans="1:9" ht="28.5" x14ac:dyDescent="0.25">
      <c r="A17" s="116">
        <v>4</v>
      </c>
      <c r="B17" s="27" t="s">
        <v>49</v>
      </c>
      <c r="C17" s="53">
        <v>2</v>
      </c>
      <c r="D17" s="32">
        <v>6</v>
      </c>
      <c r="E17" s="68">
        <v>1</v>
      </c>
      <c r="F17" s="68">
        <v>3</v>
      </c>
      <c r="G17" s="68">
        <v>0</v>
      </c>
      <c r="H17" s="68">
        <v>0</v>
      </c>
      <c r="I17" s="22">
        <f t="shared" si="0"/>
        <v>12</v>
      </c>
    </row>
    <row r="18" spans="1:9" ht="28.5" x14ac:dyDescent="0.25">
      <c r="A18" s="116">
        <v>5</v>
      </c>
      <c r="B18" s="27" t="s">
        <v>50</v>
      </c>
      <c r="C18" s="53">
        <v>2</v>
      </c>
      <c r="D18" s="32">
        <v>5</v>
      </c>
      <c r="E18" s="68">
        <v>5</v>
      </c>
      <c r="F18" s="68">
        <v>0</v>
      </c>
      <c r="G18" s="133">
        <v>0</v>
      </c>
      <c r="H18" s="68">
        <v>0</v>
      </c>
      <c r="I18" s="22">
        <f t="shared" si="0"/>
        <v>12</v>
      </c>
    </row>
    <row r="19" spans="1:9" s="40" customFormat="1" x14ac:dyDescent="0.25">
      <c r="A19" s="199" t="s">
        <v>51</v>
      </c>
      <c r="B19" s="204"/>
      <c r="C19" s="79"/>
      <c r="D19" s="89"/>
      <c r="E19" s="89"/>
      <c r="F19" s="89"/>
      <c r="G19" s="89"/>
      <c r="H19" s="89"/>
      <c r="I19" s="89"/>
    </row>
    <row r="20" spans="1:9" ht="28.5" x14ac:dyDescent="0.25">
      <c r="A20" s="116">
        <v>6</v>
      </c>
      <c r="B20" s="27" t="s">
        <v>52</v>
      </c>
      <c r="C20" s="53">
        <v>1</v>
      </c>
      <c r="D20" s="32">
        <v>2</v>
      </c>
      <c r="E20" s="68">
        <v>7</v>
      </c>
      <c r="F20" s="68">
        <v>3</v>
      </c>
      <c r="G20" s="68">
        <v>0</v>
      </c>
      <c r="H20" s="68">
        <v>0</v>
      </c>
      <c r="I20" s="22">
        <f>SUM(C20:H20)</f>
        <v>13</v>
      </c>
    </row>
    <row r="21" spans="1:9" ht="28.5" x14ac:dyDescent="0.25">
      <c r="A21" s="116">
        <v>7</v>
      </c>
      <c r="B21" s="27" t="s">
        <v>53</v>
      </c>
      <c r="C21" s="53">
        <v>1</v>
      </c>
      <c r="D21" s="32">
        <v>7</v>
      </c>
      <c r="E21" s="68">
        <v>4</v>
      </c>
      <c r="F21" s="68">
        <v>1</v>
      </c>
      <c r="G21" s="133">
        <v>0</v>
      </c>
      <c r="H21" s="68">
        <v>0</v>
      </c>
      <c r="I21" s="29">
        <f t="shared" ref="I21:I22" si="1">SUM(C21:H21)</f>
        <v>13</v>
      </c>
    </row>
    <row r="22" spans="1:9" ht="42.75" x14ac:dyDescent="0.25">
      <c r="A22" s="116">
        <v>8</v>
      </c>
      <c r="B22" s="27" t="s">
        <v>54</v>
      </c>
      <c r="C22" s="53">
        <v>2</v>
      </c>
      <c r="D22" s="32">
        <v>6</v>
      </c>
      <c r="E22" s="68">
        <v>4</v>
      </c>
      <c r="F22" s="68">
        <v>1</v>
      </c>
      <c r="G22" s="68">
        <v>0</v>
      </c>
      <c r="H22" s="68">
        <v>0</v>
      </c>
      <c r="I22" s="22">
        <f t="shared" si="1"/>
        <v>13</v>
      </c>
    </row>
    <row r="23" spans="1:9" s="40" customFormat="1" x14ac:dyDescent="0.25">
      <c r="A23" s="81" t="s">
        <v>55</v>
      </c>
      <c r="B23" s="81"/>
      <c r="C23" s="79"/>
      <c r="D23" s="89"/>
      <c r="E23" s="89"/>
      <c r="F23" s="89"/>
      <c r="G23" s="89"/>
      <c r="H23" s="89"/>
      <c r="I23" s="89"/>
    </row>
    <row r="24" spans="1:9" ht="28.5" x14ac:dyDescent="0.25">
      <c r="A24" s="116">
        <v>9</v>
      </c>
      <c r="B24" s="27" t="s">
        <v>56</v>
      </c>
      <c r="C24" s="53">
        <v>3</v>
      </c>
      <c r="D24" s="32">
        <v>5</v>
      </c>
      <c r="E24" s="68">
        <v>5</v>
      </c>
      <c r="F24" s="68">
        <v>0</v>
      </c>
      <c r="G24" s="133">
        <v>0</v>
      </c>
      <c r="H24" s="68">
        <v>0</v>
      </c>
      <c r="I24" s="29">
        <f>SUM(C24:H24)</f>
        <v>13</v>
      </c>
    </row>
    <row r="25" spans="1:9" ht="28.5" x14ac:dyDescent="0.25">
      <c r="A25" s="116">
        <v>10</v>
      </c>
      <c r="B25" s="27" t="s">
        <v>57</v>
      </c>
      <c r="C25" s="53">
        <v>2</v>
      </c>
      <c r="D25" s="32">
        <v>4</v>
      </c>
      <c r="E25" s="68">
        <v>6</v>
      </c>
      <c r="F25" s="68">
        <v>1</v>
      </c>
      <c r="G25" s="68">
        <v>0</v>
      </c>
      <c r="H25" s="68">
        <v>0</v>
      </c>
      <c r="I25" s="22">
        <f>SUM(C25:H25)</f>
        <v>13</v>
      </c>
    </row>
    <row r="26" spans="1:9" ht="18" customHeight="1" x14ac:dyDescent="0.25">
      <c r="A26" s="203" t="s">
        <v>19</v>
      </c>
      <c r="B26" s="200"/>
      <c r="C26" s="200"/>
      <c r="D26" s="200"/>
      <c r="E26" s="200"/>
      <c r="F26" s="200"/>
      <c r="G26" s="200"/>
      <c r="H26" s="200"/>
      <c r="I26" s="201"/>
    </row>
    <row r="27" spans="1:9" x14ac:dyDescent="0.25">
      <c r="A27" s="147"/>
      <c r="B27" s="148"/>
      <c r="C27" s="148"/>
      <c r="D27" s="148"/>
      <c r="E27" s="148"/>
      <c r="F27" s="148"/>
      <c r="G27" s="148"/>
      <c r="H27" s="148"/>
      <c r="I27" s="149"/>
    </row>
    <row r="28" spans="1:9" x14ac:dyDescent="0.25">
      <c r="A28" s="150"/>
      <c r="B28" s="151"/>
      <c r="C28" s="151"/>
      <c r="D28" s="151"/>
      <c r="E28" s="151"/>
      <c r="F28" s="151"/>
      <c r="G28" s="151"/>
      <c r="H28" s="151"/>
      <c r="I28" s="152"/>
    </row>
    <row r="29" spans="1:9" x14ac:dyDescent="0.25">
      <c r="A29" s="150"/>
      <c r="B29" s="151"/>
      <c r="C29" s="151"/>
      <c r="D29" s="151"/>
      <c r="E29" s="151"/>
      <c r="F29" s="151"/>
      <c r="G29" s="151"/>
      <c r="H29" s="151"/>
      <c r="I29" s="152"/>
    </row>
    <row r="30" spans="1:9" x14ac:dyDescent="0.25">
      <c r="A30" s="153"/>
      <c r="B30" s="154"/>
      <c r="C30" s="154"/>
      <c r="D30" s="154"/>
      <c r="E30" s="154"/>
      <c r="F30" s="154"/>
      <c r="G30" s="154"/>
      <c r="H30" s="154"/>
      <c r="I30" s="155"/>
    </row>
    <row r="31" spans="1:9" x14ac:dyDescent="0.25">
      <c r="A31" s="144" t="s">
        <v>20</v>
      </c>
      <c r="B31" s="145"/>
      <c r="C31" s="145"/>
      <c r="D31" s="145"/>
      <c r="E31" s="145"/>
      <c r="F31" s="145"/>
      <c r="G31" s="145"/>
      <c r="H31" s="145"/>
      <c r="I31" s="146"/>
    </row>
    <row r="32" spans="1:9" x14ac:dyDescent="0.25">
      <c r="A32" s="147"/>
      <c r="B32" s="148"/>
      <c r="C32" s="148"/>
      <c r="D32" s="148"/>
      <c r="E32" s="148"/>
      <c r="F32" s="148"/>
      <c r="G32" s="148"/>
      <c r="H32" s="148"/>
      <c r="I32" s="149"/>
    </row>
    <row r="33" spans="1:9" x14ac:dyDescent="0.25">
      <c r="A33" s="150"/>
      <c r="B33" s="151"/>
      <c r="C33" s="151"/>
      <c r="D33" s="151"/>
      <c r="E33" s="151"/>
      <c r="F33" s="151"/>
      <c r="G33" s="151"/>
      <c r="H33" s="151"/>
      <c r="I33" s="152"/>
    </row>
    <row r="34" spans="1:9" x14ac:dyDescent="0.25">
      <c r="A34" s="150"/>
      <c r="B34" s="151"/>
      <c r="C34" s="151"/>
      <c r="D34" s="151"/>
      <c r="E34" s="151"/>
      <c r="F34" s="151"/>
      <c r="G34" s="151"/>
      <c r="H34" s="151"/>
      <c r="I34" s="152"/>
    </row>
    <row r="35" spans="1:9" x14ac:dyDescent="0.25">
      <c r="A35" s="153"/>
      <c r="B35" s="154"/>
      <c r="C35" s="154"/>
      <c r="D35" s="154"/>
      <c r="E35" s="154"/>
      <c r="F35" s="154"/>
      <c r="G35" s="154"/>
      <c r="H35" s="154"/>
      <c r="I35" s="155"/>
    </row>
    <row r="37" spans="1:9" x14ac:dyDescent="0.25">
      <c r="A37" s="2"/>
    </row>
  </sheetData>
  <mergeCells count="13">
    <mergeCell ref="A15:B15"/>
    <mergeCell ref="A12:B12"/>
    <mergeCell ref="D8:I9"/>
    <mergeCell ref="A1:H1"/>
    <mergeCell ref="A4:H4"/>
    <mergeCell ref="A6:H6"/>
    <mergeCell ref="A8:B9"/>
    <mergeCell ref="A11:B11"/>
    <mergeCell ref="A27:I30"/>
    <mergeCell ref="A31:I31"/>
    <mergeCell ref="A32:I35"/>
    <mergeCell ref="A26:I26"/>
    <mergeCell ref="A19:B1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U179"/>
  <sheetViews>
    <sheetView view="pageLayout" topLeftCell="A121" zoomScaleNormal="100" workbookViewId="0">
      <selection activeCell="C12" sqref="C12"/>
    </sheetView>
  </sheetViews>
  <sheetFormatPr baseColWidth="10" defaultColWidth="11.42578125" defaultRowHeight="15" x14ac:dyDescent="0.25"/>
  <cols>
    <col min="1" max="1" width="15.7109375" style="1" customWidth="1"/>
    <col min="2" max="2" width="12.85546875" style="12" customWidth="1"/>
    <col min="3" max="3" width="9.85546875" style="12" customWidth="1"/>
    <col min="4" max="9" width="9.85546875" style="1" customWidth="1"/>
    <col min="10" max="10" width="2.7109375" style="1" customWidth="1"/>
    <col min="11" max="11" width="11.42578125" style="1"/>
    <col min="12" max="12" width="10.5703125" style="1" customWidth="1"/>
    <col min="13" max="13" width="8.7109375" style="1" customWidth="1"/>
    <col min="14" max="14" width="10.7109375" style="1" customWidth="1"/>
    <col min="15" max="17" width="11.42578125" style="1"/>
    <col min="18" max="18" width="11.42578125" style="1" customWidth="1"/>
    <col min="19" max="16384" width="11.42578125" style="1"/>
  </cols>
  <sheetData>
    <row r="5" spans="1:20" x14ac:dyDescent="0.25">
      <c r="B5" s="138"/>
      <c r="C5" s="138"/>
      <c r="D5" s="138"/>
      <c r="E5" s="138"/>
      <c r="F5" s="138"/>
      <c r="G5" s="138"/>
      <c r="H5" s="138"/>
    </row>
    <row r="6" spans="1:20" ht="18" x14ac:dyDescent="0.25">
      <c r="B6" s="209" t="s">
        <v>59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</row>
    <row r="7" spans="1:20" ht="15.75" x14ac:dyDescent="0.25">
      <c r="B7" s="139" t="s">
        <v>43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</row>
    <row r="8" spans="1:20" ht="15.75" x14ac:dyDescent="0.25">
      <c r="B8" s="206" t="s">
        <v>27</v>
      </c>
      <c r="C8" s="206"/>
      <c r="D8" s="206"/>
      <c r="E8" s="206"/>
      <c r="F8" s="206"/>
      <c r="G8" s="206"/>
      <c r="H8" s="206"/>
      <c r="I8" s="206"/>
      <c r="K8" s="206" t="s">
        <v>27</v>
      </c>
      <c r="L8" s="206"/>
      <c r="M8" s="206"/>
      <c r="N8" s="206"/>
      <c r="O8" s="206"/>
      <c r="P8" s="206"/>
      <c r="Q8" s="206"/>
      <c r="R8" s="206"/>
    </row>
    <row r="9" spans="1:20" x14ac:dyDescent="0.25">
      <c r="B9" s="83" t="s">
        <v>60</v>
      </c>
      <c r="C9" s="84"/>
      <c r="D9" s="84"/>
      <c r="E9" s="84"/>
      <c r="F9" s="84"/>
      <c r="G9" s="84"/>
      <c r="H9" s="84"/>
      <c r="I9" s="85"/>
      <c r="K9" s="208" t="s">
        <v>32</v>
      </c>
      <c r="L9" s="208"/>
      <c r="M9" s="208"/>
      <c r="N9" s="208"/>
      <c r="O9" s="208"/>
      <c r="P9" s="208"/>
      <c r="Q9" s="208"/>
      <c r="R9" s="208"/>
      <c r="T9" s="14"/>
    </row>
    <row r="10" spans="1:20" ht="15.75" customHeight="1" x14ac:dyDescent="0.25">
      <c r="A10" s="215" t="s">
        <v>78</v>
      </c>
      <c r="B10" s="62"/>
      <c r="C10" s="63" t="s">
        <v>42</v>
      </c>
      <c r="D10" s="63" t="s">
        <v>13</v>
      </c>
      <c r="E10" s="63" t="s">
        <v>14</v>
      </c>
      <c r="F10" s="63" t="s">
        <v>15</v>
      </c>
      <c r="G10" s="63" t="s">
        <v>16</v>
      </c>
      <c r="H10" s="63" t="s">
        <v>17</v>
      </c>
      <c r="I10" s="63" t="s">
        <v>21</v>
      </c>
      <c r="K10" s="62" t="s">
        <v>27</v>
      </c>
      <c r="L10" s="63" t="s">
        <v>42</v>
      </c>
      <c r="M10" s="63" t="s">
        <v>13</v>
      </c>
      <c r="N10" s="63" t="s">
        <v>14</v>
      </c>
      <c r="O10" s="63" t="s">
        <v>15</v>
      </c>
      <c r="P10" s="63" t="s">
        <v>16</v>
      </c>
      <c r="Q10" s="63" t="s">
        <v>17</v>
      </c>
      <c r="R10" s="63" t="s">
        <v>21</v>
      </c>
      <c r="T10" s="14"/>
    </row>
    <row r="11" spans="1:20" ht="15" customHeight="1" x14ac:dyDescent="0.25">
      <c r="A11" s="215"/>
      <c r="B11" s="27" t="s">
        <v>23</v>
      </c>
      <c r="C11" s="32">
        <f>+'REGION O'!C13</f>
        <v>16</v>
      </c>
      <c r="D11" s="32">
        <f>+'REGION O'!D13</f>
        <v>14</v>
      </c>
      <c r="E11" s="32">
        <f>+'REGION O'!E13</f>
        <v>10</v>
      </c>
      <c r="F11" s="32">
        <f>+'REGION O'!F13</f>
        <v>0</v>
      </c>
      <c r="G11" s="32">
        <f>+'REGION O'!G13</f>
        <v>1</v>
      </c>
      <c r="H11" s="32">
        <f>+'REGION O'!H13</f>
        <v>0</v>
      </c>
      <c r="I11" s="29">
        <f t="shared" ref="I11:I19" si="0">SUM(C11:H11)</f>
        <v>41</v>
      </c>
      <c r="K11" s="27" t="s">
        <v>23</v>
      </c>
      <c r="L11" s="78">
        <f>+C11/I11</f>
        <v>0.3902439024390244</v>
      </c>
      <c r="M11" s="78">
        <f>+D11/I11</f>
        <v>0.34146341463414637</v>
      </c>
      <c r="N11" s="78">
        <f>+E11/I11</f>
        <v>0.24390243902439024</v>
      </c>
      <c r="O11" s="78">
        <f>+F11/I11</f>
        <v>0</v>
      </c>
      <c r="P11" s="78">
        <f>+G11/I11</f>
        <v>2.4390243902439025E-2</v>
      </c>
      <c r="Q11" s="78">
        <f>+H11/I11</f>
        <v>0</v>
      </c>
      <c r="R11" s="76">
        <f>SUM(L11:Q11)</f>
        <v>1</v>
      </c>
      <c r="T11" s="14"/>
    </row>
    <row r="12" spans="1:20" ht="15" customHeight="1" x14ac:dyDescent="0.25">
      <c r="A12" s="215"/>
      <c r="B12" s="27" t="s">
        <v>4</v>
      </c>
      <c r="C12" s="32">
        <f>+'REGION I'!C13</f>
        <v>3</v>
      </c>
      <c r="D12" s="32">
        <f>+'REGION I'!D13</f>
        <v>6</v>
      </c>
      <c r="E12" s="32">
        <f>+'REGION I'!E13</f>
        <v>3</v>
      </c>
      <c r="F12" s="32">
        <f>+'REGION I'!F13</f>
        <v>1</v>
      </c>
      <c r="G12" s="32">
        <f>+'REGION I'!G13</f>
        <v>0</v>
      </c>
      <c r="H12" s="32">
        <f>+'REGION I'!H13</f>
        <v>0</v>
      </c>
      <c r="I12" s="29">
        <f t="shared" si="0"/>
        <v>13</v>
      </c>
      <c r="K12" s="27" t="s">
        <v>4</v>
      </c>
      <c r="L12" s="78">
        <f t="shared" ref="L12:L19" si="1">+C12/I12</f>
        <v>0.23076923076923078</v>
      </c>
      <c r="M12" s="78">
        <f t="shared" ref="M12:M19" si="2">+D12/I12</f>
        <v>0.46153846153846156</v>
      </c>
      <c r="N12" s="78">
        <f t="shared" ref="N12:N19" si="3">+E12/I12</f>
        <v>0.23076923076923078</v>
      </c>
      <c r="O12" s="78">
        <f t="shared" ref="O12:O19" si="4">+F12/I12</f>
        <v>7.6923076923076927E-2</v>
      </c>
      <c r="P12" s="78">
        <f t="shared" ref="P12:P19" si="5">+G12/I12</f>
        <v>0</v>
      </c>
      <c r="Q12" s="78">
        <f t="shared" ref="Q12:Q19" si="6">+H12/I12</f>
        <v>0</v>
      </c>
      <c r="R12" s="76">
        <f t="shared" ref="R12:R19" si="7">SUM(L12:Q12)</f>
        <v>1</v>
      </c>
      <c r="T12" s="14"/>
    </row>
    <row r="13" spans="1:20" ht="15" customHeight="1" x14ac:dyDescent="0.25">
      <c r="A13" s="215"/>
      <c r="B13" s="27" t="s">
        <v>5</v>
      </c>
      <c r="C13" s="32">
        <f>+'REGION II'!C13</f>
        <v>15</v>
      </c>
      <c r="D13" s="32">
        <f>+'REGION II'!D13</f>
        <v>10</v>
      </c>
      <c r="E13" s="105">
        <f>+'REGION II'!E13</f>
        <v>4</v>
      </c>
      <c r="F13" s="32">
        <f>+'REGION II'!F13</f>
        <v>1</v>
      </c>
      <c r="G13" s="32">
        <f>+'REGION II'!G13</f>
        <v>0</v>
      </c>
      <c r="H13" s="32">
        <f>+'REGION II'!H13</f>
        <v>0</v>
      </c>
      <c r="I13" s="29">
        <f t="shared" si="0"/>
        <v>30</v>
      </c>
      <c r="K13" s="27" t="s">
        <v>5</v>
      </c>
      <c r="L13" s="78">
        <f t="shared" si="1"/>
        <v>0.5</v>
      </c>
      <c r="M13" s="78">
        <f t="shared" si="2"/>
        <v>0.33333333333333331</v>
      </c>
      <c r="N13" s="78">
        <f t="shared" si="3"/>
        <v>0.13333333333333333</v>
      </c>
      <c r="O13" s="78">
        <f t="shared" si="4"/>
        <v>3.3333333333333333E-2</v>
      </c>
      <c r="P13" s="78">
        <f t="shared" si="5"/>
        <v>0</v>
      </c>
      <c r="Q13" s="78">
        <f t="shared" si="6"/>
        <v>0</v>
      </c>
      <c r="R13" s="76">
        <f t="shared" si="7"/>
        <v>0.99999999999999989</v>
      </c>
      <c r="T13" s="14"/>
    </row>
    <row r="14" spans="1:20" ht="27.75" customHeight="1" x14ac:dyDescent="0.25">
      <c r="A14" s="215"/>
      <c r="B14" s="27" t="s">
        <v>6</v>
      </c>
      <c r="C14" s="32">
        <f>+REGIONIII!C13</f>
        <v>12</v>
      </c>
      <c r="D14" s="106">
        <f>+REGIONIII!D13</f>
        <v>7</v>
      </c>
      <c r="E14" s="32">
        <f>+REGIONIII!E13</f>
        <v>1</v>
      </c>
      <c r="F14" s="32">
        <f>+REGIONIII!F13</f>
        <v>0</v>
      </c>
      <c r="G14" s="32">
        <f>+REGIONIII!G13</f>
        <v>0</v>
      </c>
      <c r="H14" s="32">
        <f>+REGIONIII!H13</f>
        <v>0</v>
      </c>
      <c r="I14" s="29">
        <f t="shared" si="0"/>
        <v>20</v>
      </c>
      <c r="K14" s="27" t="s">
        <v>6</v>
      </c>
      <c r="L14" s="78">
        <f t="shared" si="1"/>
        <v>0.6</v>
      </c>
      <c r="M14" s="78">
        <f t="shared" si="2"/>
        <v>0.35</v>
      </c>
      <c r="N14" s="78">
        <f t="shared" si="3"/>
        <v>0.05</v>
      </c>
      <c r="O14" s="78">
        <f t="shared" si="4"/>
        <v>0</v>
      </c>
      <c r="P14" s="78">
        <f t="shared" si="5"/>
        <v>0</v>
      </c>
      <c r="Q14" s="78">
        <f t="shared" si="6"/>
        <v>0</v>
      </c>
      <c r="R14" s="76">
        <f t="shared" si="7"/>
        <v>1</v>
      </c>
      <c r="T14" s="14"/>
    </row>
    <row r="15" spans="1:20" ht="15" customHeight="1" x14ac:dyDescent="0.25">
      <c r="A15" s="215"/>
      <c r="B15" s="27" t="s">
        <v>7</v>
      </c>
      <c r="C15" s="32">
        <f>+REGIONIV!C13</f>
        <v>6</v>
      </c>
      <c r="D15" s="32">
        <f>+REGIONIV!D13</f>
        <v>5</v>
      </c>
      <c r="E15" s="32">
        <f>+REGIONIV!E13</f>
        <v>3</v>
      </c>
      <c r="F15" s="32">
        <f>+REGIONIV!F13</f>
        <v>0</v>
      </c>
      <c r="G15" s="32">
        <f>+REGIONIV!G13</f>
        <v>0</v>
      </c>
      <c r="H15" s="32">
        <f>+REGIONIV!H13</f>
        <v>0</v>
      </c>
      <c r="I15" s="29">
        <f t="shared" si="0"/>
        <v>14</v>
      </c>
      <c r="K15" s="27" t="s">
        <v>7</v>
      </c>
      <c r="L15" s="78">
        <f t="shared" si="1"/>
        <v>0.42857142857142855</v>
      </c>
      <c r="M15" s="78">
        <f t="shared" si="2"/>
        <v>0.35714285714285715</v>
      </c>
      <c r="N15" s="78">
        <f t="shared" si="3"/>
        <v>0.21428571428571427</v>
      </c>
      <c r="O15" s="78">
        <f t="shared" si="4"/>
        <v>0</v>
      </c>
      <c r="P15" s="78">
        <f t="shared" si="5"/>
        <v>0</v>
      </c>
      <c r="Q15" s="78">
        <f t="shared" si="6"/>
        <v>0</v>
      </c>
      <c r="R15" s="76">
        <f t="shared" si="7"/>
        <v>1</v>
      </c>
    </row>
    <row r="16" spans="1:20" ht="15" customHeight="1" x14ac:dyDescent="0.25">
      <c r="A16" s="215"/>
      <c r="B16" s="27" t="s">
        <v>24</v>
      </c>
      <c r="C16" s="32">
        <f>+REGIONV!C13</f>
        <v>5</v>
      </c>
      <c r="D16" s="32">
        <f>+REGIONV!D13</f>
        <v>5</v>
      </c>
      <c r="E16" s="32">
        <f>+REGIONV!E13</f>
        <v>4</v>
      </c>
      <c r="F16" s="32">
        <f>+REGIONV!F13</f>
        <v>0</v>
      </c>
      <c r="G16" s="32">
        <f>+REGIONV!G13</f>
        <v>0</v>
      </c>
      <c r="H16" s="32">
        <f>+REGIONV!H13</f>
        <v>0</v>
      </c>
      <c r="I16" s="29">
        <f t="shared" si="0"/>
        <v>14</v>
      </c>
      <c r="K16" s="27" t="s">
        <v>24</v>
      </c>
      <c r="L16" s="78">
        <f t="shared" si="1"/>
        <v>0.35714285714285715</v>
      </c>
      <c r="M16" s="78">
        <f t="shared" si="2"/>
        <v>0.35714285714285715</v>
      </c>
      <c r="N16" s="78">
        <f t="shared" si="3"/>
        <v>0.2857142857142857</v>
      </c>
      <c r="O16" s="78">
        <f t="shared" si="4"/>
        <v>0</v>
      </c>
      <c r="P16" s="78">
        <f t="shared" si="5"/>
        <v>0</v>
      </c>
      <c r="Q16" s="78">
        <f t="shared" si="6"/>
        <v>0</v>
      </c>
      <c r="R16" s="76">
        <f t="shared" si="7"/>
        <v>1</v>
      </c>
    </row>
    <row r="17" spans="1:21" ht="15" customHeight="1" x14ac:dyDescent="0.25">
      <c r="A17" s="215"/>
      <c r="B17" s="27" t="s">
        <v>25</v>
      </c>
      <c r="C17" s="32">
        <f>+REGIONVI!C13</f>
        <v>3</v>
      </c>
      <c r="D17" s="32">
        <f>+REGIONVI!D13</f>
        <v>7</v>
      </c>
      <c r="E17" s="32">
        <f>+REGIONVI!E13</f>
        <v>2</v>
      </c>
      <c r="F17" s="32">
        <f>+REGIONVI!F13</f>
        <v>1</v>
      </c>
      <c r="G17" s="32">
        <f>+REGIONVI!G13</f>
        <v>0</v>
      </c>
      <c r="H17" s="32">
        <f>+REGIONVI!H13</f>
        <v>0</v>
      </c>
      <c r="I17" s="29">
        <f t="shared" si="0"/>
        <v>13</v>
      </c>
      <c r="K17" s="27" t="s">
        <v>25</v>
      </c>
      <c r="L17" s="78">
        <f t="shared" si="1"/>
        <v>0.23076923076923078</v>
      </c>
      <c r="M17" s="78">
        <f t="shared" si="2"/>
        <v>0.53846153846153844</v>
      </c>
      <c r="N17" s="78">
        <f t="shared" si="3"/>
        <v>0.15384615384615385</v>
      </c>
      <c r="O17" s="78">
        <f t="shared" si="4"/>
        <v>7.6923076923076927E-2</v>
      </c>
      <c r="P17" s="78">
        <f t="shared" si="5"/>
        <v>0</v>
      </c>
      <c r="Q17" s="78">
        <f t="shared" si="6"/>
        <v>0</v>
      </c>
      <c r="R17" s="76">
        <f t="shared" si="7"/>
        <v>1</v>
      </c>
      <c r="U17" s="13"/>
    </row>
    <row r="18" spans="1:21" ht="28.5" x14ac:dyDescent="0.25">
      <c r="A18" s="215"/>
      <c r="B18" s="27" t="s">
        <v>26</v>
      </c>
      <c r="C18" s="32">
        <f>+REGIONVII!C13</f>
        <v>8</v>
      </c>
      <c r="D18" s="32">
        <f>+REGIONVII!D13</f>
        <v>5</v>
      </c>
      <c r="E18" s="32">
        <f>+REGIONVII!E13</f>
        <v>3</v>
      </c>
      <c r="F18" s="32">
        <f>+REGIONVII!F13</f>
        <v>0</v>
      </c>
      <c r="G18" s="32">
        <f>+REGIONVII!G13</f>
        <v>0</v>
      </c>
      <c r="H18" s="32">
        <f>+REGIONVII!H13</f>
        <v>0</v>
      </c>
      <c r="I18" s="29">
        <f t="shared" si="0"/>
        <v>16</v>
      </c>
      <c r="K18" s="27" t="s">
        <v>26</v>
      </c>
      <c r="L18" s="78">
        <f t="shared" si="1"/>
        <v>0.5</v>
      </c>
      <c r="M18" s="78">
        <f t="shared" si="2"/>
        <v>0.3125</v>
      </c>
      <c r="N18" s="78">
        <f t="shared" si="3"/>
        <v>0.1875</v>
      </c>
      <c r="O18" s="78">
        <f t="shared" si="4"/>
        <v>0</v>
      </c>
      <c r="P18" s="78">
        <f t="shared" si="5"/>
        <v>0</v>
      </c>
      <c r="Q18" s="78">
        <f t="shared" si="6"/>
        <v>0</v>
      </c>
      <c r="R18" s="76">
        <f t="shared" si="7"/>
        <v>1</v>
      </c>
    </row>
    <row r="19" spans="1:21" ht="28.5" x14ac:dyDescent="0.25">
      <c r="A19" s="215"/>
      <c r="B19" s="37" t="s">
        <v>11</v>
      </c>
      <c r="C19" s="32">
        <f>+REGIONVIII!C13</f>
        <v>4</v>
      </c>
      <c r="D19" s="32">
        <f>+REGIONVIII!D13</f>
        <v>6</v>
      </c>
      <c r="E19" s="59">
        <f>+REGIONVIII!E13</f>
        <v>2</v>
      </c>
      <c r="F19" s="32">
        <f>+REGIONVIII!F13</f>
        <v>0</v>
      </c>
      <c r="G19" s="32">
        <f>+REGIONVIII!G13</f>
        <v>1</v>
      </c>
      <c r="H19" s="32">
        <f>+REGIONVIII!H13</f>
        <v>0</v>
      </c>
      <c r="I19" s="29">
        <f t="shared" si="0"/>
        <v>13</v>
      </c>
      <c r="K19" s="27" t="s">
        <v>11</v>
      </c>
      <c r="L19" s="78">
        <f t="shared" si="1"/>
        <v>0.30769230769230771</v>
      </c>
      <c r="M19" s="78">
        <f t="shared" si="2"/>
        <v>0.46153846153846156</v>
      </c>
      <c r="N19" s="78">
        <f t="shared" si="3"/>
        <v>0.15384615384615385</v>
      </c>
      <c r="O19" s="78">
        <f t="shared" si="4"/>
        <v>0</v>
      </c>
      <c r="P19" s="78">
        <f t="shared" si="5"/>
        <v>7.6923076923076927E-2</v>
      </c>
      <c r="Q19" s="78">
        <f t="shared" si="6"/>
        <v>0</v>
      </c>
      <c r="R19" s="76">
        <f t="shared" si="7"/>
        <v>1</v>
      </c>
    </row>
    <row r="20" spans="1:21" ht="28.5" x14ac:dyDescent="0.25">
      <c r="A20" s="215"/>
      <c r="B20" s="33" t="s">
        <v>28</v>
      </c>
      <c r="C20" s="28">
        <f t="shared" ref="C20:H20" si="8">SUM(C11:C19)</f>
        <v>72</v>
      </c>
      <c r="D20" s="28">
        <f t="shared" si="8"/>
        <v>65</v>
      </c>
      <c r="E20" s="28">
        <f t="shared" si="8"/>
        <v>32</v>
      </c>
      <c r="F20" s="28">
        <f t="shared" si="8"/>
        <v>3</v>
      </c>
      <c r="G20" s="28">
        <f t="shared" si="8"/>
        <v>2</v>
      </c>
      <c r="H20" s="28">
        <f t="shared" si="8"/>
        <v>0</v>
      </c>
      <c r="I20" s="28">
        <f>SUM(I11:I19)</f>
        <v>174</v>
      </c>
      <c r="K20" s="33" t="s">
        <v>28</v>
      </c>
      <c r="L20" s="34">
        <f>+C20/I20</f>
        <v>0.41379310344827586</v>
      </c>
      <c r="M20" s="34">
        <f>+D20/I20</f>
        <v>0.37356321839080459</v>
      </c>
      <c r="N20" s="34">
        <f>+E20/I20</f>
        <v>0.18390804597701149</v>
      </c>
      <c r="O20" s="34">
        <f t="shared" ref="O20" si="9">+F20/I20</f>
        <v>1.7241379310344827E-2</v>
      </c>
      <c r="P20" s="75">
        <f>+G20/I20</f>
        <v>1.1494252873563218E-2</v>
      </c>
      <c r="Q20" s="75">
        <f>+H20/I20</f>
        <v>0</v>
      </c>
      <c r="R20" s="75">
        <f>SUM(L20:Q20)</f>
        <v>1</v>
      </c>
    </row>
    <row r="21" spans="1:21" ht="15" customHeight="1" x14ac:dyDescent="0.25">
      <c r="A21" s="215"/>
      <c r="B21" s="210" t="s">
        <v>61</v>
      </c>
      <c r="C21" s="211"/>
      <c r="D21" s="211"/>
      <c r="E21" s="211"/>
      <c r="F21" s="211"/>
      <c r="G21" s="211"/>
      <c r="H21" s="211"/>
      <c r="I21" s="212"/>
      <c r="K21" s="208" t="s">
        <v>18</v>
      </c>
      <c r="L21" s="208"/>
      <c r="M21" s="208"/>
      <c r="N21" s="208"/>
      <c r="O21" s="208"/>
      <c r="P21" s="208"/>
      <c r="Q21" s="208"/>
      <c r="R21" s="208"/>
    </row>
    <row r="22" spans="1:21" ht="15.75" customHeight="1" x14ac:dyDescent="0.25">
      <c r="A22" s="215"/>
      <c r="B22" s="62"/>
      <c r="C22" s="63" t="s">
        <v>42</v>
      </c>
      <c r="D22" s="63" t="s">
        <v>13</v>
      </c>
      <c r="E22" s="63" t="s">
        <v>14</v>
      </c>
      <c r="F22" s="63" t="s">
        <v>15</v>
      </c>
      <c r="G22" s="63" t="s">
        <v>16</v>
      </c>
      <c r="H22" s="63" t="s">
        <v>17</v>
      </c>
      <c r="I22" s="63" t="s">
        <v>21</v>
      </c>
      <c r="K22" s="62" t="s">
        <v>27</v>
      </c>
      <c r="L22" s="63" t="s">
        <v>42</v>
      </c>
      <c r="M22" s="63" t="s">
        <v>13</v>
      </c>
      <c r="N22" s="63" t="s">
        <v>14</v>
      </c>
      <c r="O22" s="63" t="s">
        <v>15</v>
      </c>
      <c r="P22" s="63" t="s">
        <v>16</v>
      </c>
      <c r="Q22" s="63" t="s">
        <v>17</v>
      </c>
      <c r="R22" s="63" t="s">
        <v>21</v>
      </c>
    </row>
    <row r="23" spans="1:21" ht="15" customHeight="1" x14ac:dyDescent="0.25">
      <c r="A23" s="215"/>
      <c r="B23" s="27" t="s">
        <v>23</v>
      </c>
      <c r="C23" s="32">
        <f>+'REGION O'!C14</f>
        <v>15</v>
      </c>
      <c r="D23" s="32">
        <f>+'REGION O'!D14</f>
        <v>16</v>
      </c>
      <c r="E23" s="32">
        <f>+'REGION O'!E14</f>
        <v>7</v>
      </c>
      <c r="F23" s="32">
        <f>+'REGION O'!F14</f>
        <v>1</v>
      </c>
      <c r="G23" s="32">
        <f>+'REGION O'!G14</f>
        <v>1</v>
      </c>
      <c r="H23" s="32">
        <f>+'REGION O'!H14</f>
        <v>0</v>
      </c>
      <c r="I23" s="29">
        <f t="shared" ref="I23:I31" si="10">SUM(C23:H23)</f>
        <v>40</v>
      </c>
      <c r="K23" s="27" t="s">
        <v>23</v>
      </c>
      <c r="L23" s="78">
        <f>+C23/I23</f>
        <v>0.375</v>
      </c>
      <c r="M23" s="78">
        <f>+D23/I23</f>
        <v>0.4</v>
      </c>
      <c r="N23" s="78">
        <f>+E23/I23</f>
        <v>0.17499999999999999</v>
      </c>
      <c r="O23" s="78">
        <f>+F23/I23</f>
        <v>2.5000000000000001E-2</v>
      </c>
      <c r="P23" s="78">
        <f>+G23/I23</f>
        <v>2.5000000000000001E-2</v>
      </c>
      <c r="Q23" s="78">
        <f>+H23/I23</f>
        <v>0</v>
      </c>
      <c r="R23" s="76">
        <f>SUM(L23:Q23)</f>
        <v>1</v>
      </c>
    </row>
    <row r="24" spans="1:21" ht="15" customHeight="1" x14ac:dyDescent="0.25">
      <c r="A24" s="215"/>
      <c r="B24" s="27" t="s">
        <v>4</v>
      </c>
      <c r="C24" s="32">
        <f>+'REGION I'!C14</f>
        <v>3</v>
      </c>
      <c r="D24" s="32">
        <f>+'REGION I'!D14</f>
        <v>6</v>
      </c>
      <c r="E24" s="32">
        <f>+'REGION I'!E14</f>
        <v>2</v>
      </c>
      <c r="F24" s="32">
        <f>+'REGION I'!F14</f>
        <v>1</v>
      </c>
      <c r="G24" s="32">
        <f>+'REGION I'!G14</f>
        <v>0</v>
      </c>
      <c r="H24" s="32">
        <f>+'REGION I'!H14</f>
        <v>0</v>
      </c>
      <c r="I24" s="29">
        <f t="shared" si="10"/>
        <v>12</v>
      </c>
      <c r="K24" s="27" t="s">
        <v>4</v>
      </c>
      <c r="L24" s="78">
        <f t="shared" ref="L24:L31" si="11">+C24/I24</f>
        <v>0.25</v>
      </c>
      <c r="M24" s="78">
        <f t="shared" ref="M24:M31" si="12">+D24/I24</f>
        <v>0.5</v>
      </c>
      <c r="N24" s="78">
        <f t="shared" ref="N24:N31" si="13">+E24/I24</f>
        <v>0.16666666666666666</v>
      </c>
      <c r="O24" s="78">
        <f t="shared" ref="O24:O32" si="14">+F24/I24</f>
        <v>8.3333333333333329E-2</v>
      </c>
      <c r="P24" s="78">
        <f t="shared" ref="P24:P31" si="15">+G24/I24</f>
        <v>0</v>
      </c>
      <c r="Q24" s="78">
        <f t="shared" ref="Q24:Q31" si="16">+H24/I24</f>
        <v>0</v>
      </c>
      <c r="R24" s="76">
        <f t="shared" ref="R24:R31" si="17">SUM(L24:Q24)</f>
        <v>1</v>
      </c>
    </row>
    <row r="25" spans="1:21" ht="15" customHeight="1" x14ac:dyDescent="0.25">
      <c r="A25" s="215"/>
      <c r="B25" s="27" t="s">
        <v>5</v>
      </c>
      <c r="C25" s="32">
        <f>+'REGION II'!C14</f>
        <v>19</v>
      </c>
      <c r="D25" s="32">
        <f>+'REGION II'!D14</f>
        <v>10</v>
      </c>
      <c r="E25" s="32">
        <f>+'REGION II'!E14</f>
        <v>1</v>
      </c>
      <c r="F25" s="32">
        <f>+'REGION II'!F14</f>
        <v>0</v>
      </c>
      <c r="G25" s="32">
        <f>+'REGION II'!G14</f>
        <v>0</v>
      </c>
      <c r="H25" s="32">
        <f>+'REGION II'!H14</f>
        <v>0</v>
      </c>
      <c r="I25" s="29">
        <f t="shared" si="10"/>
        <v>30</v>
      </c>
      <c r="K25" s="27" t="s">
        <v>5</v>
      </c>
      <c r="L25" s="78">
        <f t="shared" si="11"/>
        <v>0.6333333333333333</v>
      </c>
      <c r="M25" s="78">
        <f t="shared" si="12"/>
        <v>0.33333333333333331</v>
      </c>
      <c r="N25" s="78">
        <f t="shared" si="13"/>
        <v>3.3333333333333333E-2</v>
      </c>
      <c r="O25" s="78">
        <f t="shared" si="14"/>
        <v>0</v>
      </c>
      <c r="P25" s="78">
        <f t="shared" si="15"/>
        <v>0</v>
      </c>
      <c r="Q25" s="78">
        <f t="shared" si="16"/>
        <v>0</v>
      </c>
      <c r="R25" s="76">
        <f t="shared" si="17"/>
        <v>0.99999999999999989</v>
      </c>
    </row>
    <row r="26" spans="1:21" ht="15" customHeight="1" x14ac:dyDescent="0.25">
      <c r="A26" s="215"/>
      <c r="B26" s="27" t="s">
        <v>6</v>
      </c>
      <c r="C26" s="32">
        <f>+REGIONIII!C14</f>
        <v>11</v>
      </c>
      <c r="D26" s="32">
        <f>+REGIONIII!D14</f>
        <v>7</v>
      </c>
      <c r="E26" s="32">
        <f>+REGIONIII!E14</f>
        <v>1</v>
      </c>
      <c r="F26" s="32">
        <f>+REGIONIII!F14</f>
        <v>0</v>
      </c>
      <c r="G26" s="32">
        <f>+REGIONIII!G14</f>
        <v>0</v>
      </c>
      <c r="H26" s="32">
        <f>+REGIONIII!H14</f>
        <v>0</v>
      </c>
      <c r="I26" s="29">
        <f t="shared" si="10"/>
        <v>19</v>
      </c>
      <c r="K26" s="27" t="s">
        <v>6</v>
      </c>
      <c r="L26" s="78">
        <f t="shared" si="11"/>
        <v>0.57894736842105265</v>
      </c>
      <c r="M26" s="78">
        <f t="shared" si="12"/>
        <v>0.36842105263157893</v>
      </c>
      <c r="N26" s="78">
        <f t="shared" si="13"/>
        <v>5.2631578947368418E-2</v>
      </c>
      <c r="O26" s="78">
        <f t="shared" si="14"/>
        <v>0</v>
      </c>
      <c r="P26" s="78">
        <f t="shared" si="15"/>
        <v>0</v>
      </c>
      <c r="Q26" s="78">
        <f t="shared" si="16"/>
        <v>0</v>
      </c>
      <c r="R26" s="76">
        <f t="shared" si="17"/>
        <v>1</v>
      </c>
    </row>
    <row r="27" spans="1:21" ht="15" customHeight="1" x14ac:dyDescent="0.25">
      <c r="A27" s="215"/>
      <c r="B27" s="27" t="s">
        <v>7</v>
      </c>
      <c r="C27" s="32">
        <f>+REGIONIV!C14</f>
        <v>8</v>
      </c>
      <c r="D27" s="32">
        <f>+REGIONIV!D14</f>
        <v>3</v>
      </c>
      <c r="E27" s="32">
        <f>+REGIONIV!E14</f>
        <v>3</v>
      </c>
      <c r="F27" s="32">
        <f>+REGIONIV!F14</f>
        <v>0</v>
      </c>
      <c r="G27" s="32">
        <f>+REGIONIV!G14</f>
        <v>0</v>
      </c>
      <c r="H27" s="32">
        <f>+REGIONIV!H14</f>
        <v>0</v>
      </c>
      <c r="I27" s="29">
        <f t="shared" si="10"/>
        <v>14</v>
      </c>
      <c r="K27" s="27" t="s">
        <v>7</v>
      </c>
      <c r="L27" s="78">
        <f t="shared" si="11"/>
        <v>0.5714285714285714</v>
      </c>
      <c r="M27" s="78">
        <f t="shared" si="12"/>
        <v>0.21428571428571427</v>
      </c>
      <c r="N27" s="78">
        <f t="shared" si="13"/>
        <v>0.21428571428571427</v>
      </c>
      <c r="O27" s="78">
        <f t="shared" si="14"/>
        <v>0</v>
      </c>
      <c r="P27" s="78">
        <f t="shared" si="15"/>
        <v>0</v>
      </c>
      <c r="Q27" s="78">
        <f t="shared" si="16"/>
        <v>0</v>
      </c>
      <c r="R27" s="76">
        <f t="shared" si="17"/>
        <v>1</v>
      </c>
    </row>
    <row r="28" spans="1:21" ht="15" customHeight="1" x14ac:dyDescent="0.25">
      <c r="A28" s="215"/>
      <c r="B28" s="27" t="s">
        <v>24</v>
      </c>
      <c r="C28" s="32">
        <f>+REGIONV!C14</f>
        <v>7</v>
      </c>
      <c r="D28" s="32">
        <f>+REGIONV!D14</f>
        <v>5</v>
      </c>
      <c r="E28" s="32">
        <f>+REGIONV!E14</f>
        <v>1</v>
      </c>
      <c r="F28" s="32">
        <f>+REGIONV!F14</f>
        <v>0</v>
      </c>
      <c r="G28" s="32">
        <f>+REGIONV!G14</f>
        <v>0</v>
      </c>
      <c r="H28" s="32">
        <f>+REGIONV!H14</f>
        <v>0</v>
      </c>
      <c r="I28" s="29">
        <f t="shared" si="10"/>
        <v>13</v>
      </c>
      <c r="K28" s="27" t="s">
        <v>24</v>
      </c>
      <c r="L28" s="78">
        <f t="shared" si="11"/>
        <v>0.53846153846153844</v>
      </c>
      <c r="M28" s="78">
        <f t="shared" si="12"/>
        <v>0.38461538461538464</v>
      </c>
      <c r="N28" s="78">
        <f t="shared" si="13"/>
        <v>7.6923076923076927E-2</v>
      </c>
      <c r="O28" s="78">
        <f t="shared" si="14"/>
        <v>0</v>
      </c>
      <c r="P28" s="78">
        <f t="shared" si="15"/>
        <v>0</v>
      </c>
      <c r="Q28" s="78">
        <f t="shared" si="16"/>
        <v>0</v>
      </c>
      <c r="R28" s="76">
        <f t="shared" si="17"/>
        <v>1</v>
      </c>
    </row>
    <row r="29" spans="1:21" ht="15" customHeight="1" x14ac:dyDescent="0.25">
      <c r="A29" s="215"/>
      <c r="B29" s="27" t="s">
        <v>25</v>
      </c>
      <c r="C29" s="32">
        <f>+REGIONVI!C14</f>
        <v>4</v>
      </c>
      <c r="D29" s="32">
        <f>+REGIONVI!D14</f>
        <v>6</v>
      </c>
      <c r="E29" s="32">
        <f>+REGIONVI!E14</f>
        <v>2</v>
      </c>
      <c r="F29" s="32">
        <f>+REGIONVI!F14</f>
        <v>1</v>
      </c>
      <c r="G29" s="32">
        <f>+REGIONVI!G14</f>
        <v>0</v>
      </c>
      <c r="H29" s="32">
        <f>+REGIONVI!H14</f>
        <v>0</v>
      </c>
      <c r="I29" s="29">
        <f t="shared" si="10"/>
        <v>13</v>
      </c>
      <c r="K29" s="27" t="s">
        <v>25</v>
      </c>
      <c r="L29" s="78">
        <f t="shared" si="11"/>
        <v>0.30769230769230771</v>
      </c>
      <c r="M29" s="78">
        <f t="shared" si="12"/>
        <v>0.46153846153846156</v>
      </c>
      <c r="N29" s="78">
        <f t="shared" si="13"/>
        <v>0.15384615384615385</v>
      </c>
      <c r="O29" s="78">
        <f t="shared" si="14"/>
        <v>7.6923076923076927E-2</v>
      </c>
      <c r="P29" s="78">
        <f t="shared" si="15"/>
        <v>0</v>
      </c>
      <c r="Q29" s="78">
        <f t="shared" si="16"/>
        <v>0</v>
      </c>
      <c r="R29" s="76">
        <f t="shared" si="17"/>
        <v>1</v>
      </c>
    </row>
    <row r="30" spans="1:21" ht="24" customHeight="1" x14ac:dyDescent="0.25">
      <c r="A30" s="215"/>
      <c r="B30" s="27" t="s">
        <v>26</v>
      </c>
      <c r="C30" s="32">
        <f>+REGIONVII!C14</f>
        <v>8</v>
      </c>
      <c r="D30" s="32">
        <f>+REGIONVII!D14</f>
        <v>5</v>
      </c>
      <c r="E30" s="32">
        <f>+REGIONVII!E14</f>
        <v>2</v>
      </c>
      <c r="F30" s="32">
        <f>+REGIONVII!F14</f>
        <v>0</v>
      </c>
      <c r="G30" s="32">
        <f>+REGIONVII!G14</f>
        <v>0</v>
      </c>
      <c r="H30" s="32">
        <f>+REGIONVII!H14</f>
        <v>0</v>
      </c>
      <c r="I30" s="29">
        <f t="shared" si="10"/>
        <v>15</v>
      </c>
      <c r="K30" s="27" t="s">
        <v>26</v>
      </c>
      <c r="L30" s="78">
        <f t="shared" si="11"/>
        <v>0.53333333333333333</v>
      </c>
      <c r="M30" s="78">
        <f t="shared" si="12"/>
        <v>0.33333333333333331</v>
      </c>
      <c r="N30" s="78">
        <f t="shared" si="13"/>
        <v>0.13333333333333333</v>
      </c>
      <c r="O30" s="78">
        <f t="shared" si="14"/>
        <v>0</v>
      </c>
      <c r="P30" s="78">
        <f t="shared" si="15"/>
        <v>0</v>
      </c>
      <c r="Q30" s="78">
        <f t="shared" si="16"/>
        <v>0</v>
      </c>
      <c r="R30" s="76">
        <f t="shared" si="17"/>
        <v>1</v>
      </c>
    </row>
    <row r="31" spans="1:21" ht="28.5" x14ac:dyDescent="0.25">
      <c r="A31" s="215"/>
      <c r="B31" s="27" t="s">
        <v>11</v>
      </c>
      <c r="C31" s="32">
        <f>+REGIONVIII!C14</f>
        <v>3</v>
      </c>
      <c r="D31" s="32">
        <f>+REGIONVIII!D14</f>
        <v>7</v>
      </c>
      <c r="E31" s="32">
        <f>+REGIONVIII!E14</f>
        <v>2</v>
      </c>
      <c r="F31" s="32">
        <f>+REGIONVIII!F14</f>
        <v>1</v>
      </c>
      <c r="G31" s="32">
        <f>+REGIONVIII!G14</f>
        <v>0</v>
      </c>
      <c r="H31" s="32">
        <f>+REGIONVIII!H14</f>
        <v>0</v>
      </c>
      <c r="I31" s="29">
        <f t="shared" si="10"/>
        <v>13</v>
      </c>
      <c r="K31" s="27" t="s">
        <v>11</v>
      </c>
      <c r="L31" s="78">
        <f t="shared" si="11"/>
        <v>0.23076923076923078</v>
      </c>
      <c r="M31" s="78">
        <f t="shared" si="12"/>
        <v>0.53846153846153844</v>
      </c>
      <c r="N31" s="78">
        <f t="shared" si="13"/>
        <v>0.15384615384615385</v>
      </c>
      <c r="O31" s="78">
        <f t="shared" si="14"/>
        <v>7.6923076923076927E-2</v>
      </c>
      <c r="P31" s="78">
        <f t="shared" si="15"/>
        <v>0</v>
      </c>
      <c r="Q31" s="78">
        <f t="shared" si="16"/>
        <v>0</v>
      </c>
      <c r="R31" s="76">
        <f t="shared" si="17"/>
        <v>1</v>
      </c>
    </row>
    <row r="32" spans="1:21" ht="28.5" x14ac:dyDescent="0.25">
      <c r="A32" s="215"/>
      <c r="B32" s="33" t="s">
        <v>28</v>
      </c>
      <c r="C32" s="28">
        <f t="shared" ref="C32:I32" si="18">SUM(C23:C31)</f>
        <v>78</v>
      </c>
      <c r="D32" s="28">
        <f t="shared" si="18"/>
        <v>65</v>
      </c>
      <c r="E32" s="28">
        <f t="shared" si="18"/>
        <v>21</v>
      </c>
      <c r="F32" s="28">
        <f t="shared" si="18"/>
        <v>4</v>
      </c>
      <c r="G32" s="28">
        <f t="shared" si="18"/>
        <v>1</v>
      </c>
      <c r="H32" s="28">
        <f t="shared" si="18"/>
        <v>0</v>
      </c>
      <c r="I32" s="28">
        <f t="shared" si="18"/>
        <v>169</v>
      </c>
      <c r="K32" s="33" t="s">
        <v>28</v>
      </c>
      <c r="L32" s="34">
        <f>+C32/I32</f>
        <v>0.46153846153846156</v>
      </c>
      <c r="M32" s="34">
        <f>+D32/I32</f>
        <v>0.38461538461538464</v>
      </c>
      <c r="N32" s="34">
        <f>+E32/I32</f>
        <v>0.1242603550295858</v>
      </c>
      <c r="O32" s="34">
        <f t="shared" si="14"/>
        <v>2.3668639053254437E-2</v>
      </c>
      <c r="P32" s="34">
        <f>+G32/I32</f>
        <v>5.9171597633136093E-3</v>
      </c>
      <c r="Q32" s="34">
        <f>+H32/I32</f>
        <v>0</v>
      </c>
      <c r="R32" s="75">
        <f>SUM(L32:Q32)</f>
        <v>1</v>
      </c>
    </row>
    <row r="33" spans="1:18" x14ac:dyDescent="0.25">
      <c r="B33" s="208" t="s">
        <v>62</v>
      </c>
      <c r="C33" s="208"/>
      <c r="D33" s="208"/>
      <c r="E33" s="208"/>
      <c r="F33" s="208"/>
      <c r="G33" s="208"/>
      <c r="H33" s="208"/>
      <c r="I33" s="208"/>
      <c r="K33" s="208" t="s">
        <v>62</v>
      </c>
      <c r="L33" s="208"/>
      <c r="M33" s="208"/>
      <c r="N33" s="208"/>
      <c r="O33" s="208"/>
      <c r="P33" s="208"/>
      <c r="Q33" s="208"/>
      <c r="R33" s="208"/>
    </row>
    <row r="34" spans="1:18" ht="15.75" x14ac:dyDescent="0.25">
      <c r="A34" s="130"/>
      <c r="B34" s="62"/>
      <c r="C34" s="63" t="s">
        <v>42</v>
      </c>
      <c r="D34" s="63" t="s">
        <v>13</v>
      </c>
      <c r="E34" s="63" t="s">
        <v>14</v>
      </c>
      <c r="F34" s="63" t="s">
        <v>15</v>
      </c>
      <c r="G34" s="63" t="s">
        <v>16</v>
      </c>
      <c r="H34" s="63" t="s">
        <v>17</v>
      </c>
      <c r="I34" s="63" t="s">
        <v>21</v>
      </c>
      <c r="K34" s="62" t="s">
        <v>27</v>
      </c>
      <c r="L34" s="63" t="s">
        <v>42</v>
      </c>
      <c r="M34" s="63" t="s">
        <v>13</v>
      </c>
      <c r="N34" s="63" t="s">
        <v>14</v>
      </c>
      <c r="O34" s="63" t="s">
        <v>15</v>
      </c>
      <c r="P34" s="63" t="s">
        <v>16</v>
      </c>
      <c r="Q34" s="63" t="s">
        <v>17</v>
      </c>
      <c r="R34" s="63" t="s">
        <v>21</v>
      </c>
    </row>
    <row r="35" spans="1:18" x14ac:dyDescent="0.25">
      <c r="A35" s="215" t="s">
        <v>79</v>
      </c>
      <c r="B35" s="27" t="s">
        <v>23</v>
      </c>
      <c r="C35" s="32">
        <f>+'REGION O'!C16</f>
        <v>3</v>
      </c>
      <c r="D35" s="32">
        <f>+'REGION O'!D16</f>
        <v>18</v>
      </c>
      <c r="E35" s="32">
        <f>+'REGION O'!E16</f>
        <v>10</v>
      </c>
      <c r="F35" s="32">
        <f>+'REGION O'!F16</f>
        <v>10</v>
      </c>
      <c r="G35" s="32">
        <f>+'REGION O'!G16</f>
        <v>0</v>
      </c>
      <c r="H35" s="32">
        <f>+'REGION O'!H16</f>
        <v>0</v>
      </c>
      <c r="I35" s="22">
        <f t="shared" ref="I35:I43" si="19">SUM(C35:H35)</f>
        <v>41</v>
      </c>
      <c r="K35" s="27" t="s">
        <v>23</v>
      </c>
      <c r="L35" s="78">
        <f>+C35/I35</f>
        <v>7.3170731707317069E-2</v>
      </c>
      <c r="M35" s="78">
        <f>+D35/I35</f>
        <v>0.43902439024390244</v>
      </c>
      <c r="N35" s="78">
        <f>+E35/I35</f>
        <v>0.24390243902439024</v>
      </c>
      <c r="O35" s="78">
        <f>+F35/I35</f>
        <v>0.24390243902439024</v>
      </c>
      <c r="P35" s="78">
        <f>+G35/I35</f>
        <v>0</v>
      </c>
      <c r="Q35" s="78">
        <f>+H35/I35</f>
        <v>0</v>
      </c>
      <c r="R35" s="30">
        <f>SUM(L35:Q35)</f>
        <v>1</v>
      </c>
    </row>
    <row r="36" spans="1:18" x14ac:dyDescent="0.25">
      <c r="A36" s="215"/>
      <c r="B36" s="27" t="s">
        <v>4</v>
      </c>
      <c r="C36" s="32">
        <f>+'REGION I'!C16</f>
        <v>1</v>
      </c>
      <c r="D36" s="32">
        <f>+'REGION I'!D16</f>
        <v>3</v>
      </c>
      <c r="E36" s="32">
        <f>+'REGION I'!E16</f>
        <v>7</v>
      </c>
      <c r="F36" s="32">
        <f>+'REGION I'!F16</f>
        <v>1</v>
      </c>
      <c r="G36" s="32">
        <f>+'REGION I'!G16</f>
        <v>1</v>
      </c>
      <c r="H36" s="32">
        <f>+'REGION I'!H16</f>
        <v>0</v>
      </c>
      <c r="I36" s="22">
        <f t="shared" si="19"/>
        <v>13</v>
      </c>
      <c r="K36" s="27" t="s">
        <v>4</v>
      </c>
      <c r="L36" s="78">
        <f t="shared" ref="L36:L44" si="20">+C36/I36</f>
        <v>7.6923076923076927E-2</v>
      </c>
      <c r="M36" s="78">
        <f t="shared" ref="M36:M44" si="21">+D36/I36</f>
        <v>0.23076923076923078</v>
      </c>
      <c r="N36" s="78">
        <f t="shared" ref="N36:N44" si="22">+E36/I36</f>
        <v>0.53846153846153844</v>
      </c>
      <c r="O36" s="78">
        <f t="shared" ref="O36:O44" si="23">+F36/I36</f>
        <v>7.6923076923076927E-2</v>
      </c>
      <c r="P36" s="78">
        <f t="shared" ref="P36:P43" si="24">+G36/I36</f>
        <v>7.6923076923076927E-2</v>
      </c>
      <c r="Q36" s="78">
        <f t="shared" ref="Q36:Q43" si="25">+H36/I36</f>
        <v>0</v>
      </c>
      <c r="R36" s="30">
        <f t="shared" ref="R36:R44" si="26">SUM(L36:Q36)</f>
        <v>1</v>
      </c>
    </row>
    <row r="37" spans="1:18" x14ac:dyDescent="0.25">
      <c r="A37" s="215"/>
      <c r="B37" s="27" t="s">
        <v>5</v>
      </c>
      <c r="C37" s="32">
        <f>+'REGION II'!C16</f>
        <v>9</v>
      </c>
      <c r="D37" s="32">
        <f>+'REGION II'!D16</f>
        <v>8</v>
      </c>
      <c r="E37" s="32">
        <f>+'REGION II'!E16</f>
        <v>9</v>
      </c>
      <c r="F37" s="32">
        <f>+'REGION II'!F16</f>
        <v>4</v>
      </c>
      <c r="G37" s="32">
        <f>+'REGION II'!G16</f>
        <v>0</v>
      </c>
      <c r="H37" s="32">
        <f>+'REGION II'!H16</f>
        <v>0</v>
      </c>
      <c r="I37" s="22">
        <f t="shared" si="19"/>
        <v>30</v>
      </c>
      <c r="K37" s="27" t="s">
        <v>5</v>
      </c>
      <c r="L37" s="78">
        <f t="shared" si="20"/>
        <v>0.3</v>
      </c>
      <c r="M37" s="78">
        <f t="shared" si="21"/>
        <v>0.26666666666666666</v>
      </c>
      <c r="N37" s="78">
        <f t="shared" si="22"/>
        <v>0.3</v>
      </c>
      <c r="O37" s="78">
        <f t="shared" si="23"/>
        <v>0.13333333333333333</v>
      </c>
      <c r="P37" s="78">
        <f t="shared" si="24"/>
        <v>0</v>
      </c>
      <c r="Q37" s="78">
        <f t="shared" si="25"/>
        <v>0</v>
      </c>
      <c r="R37" s="30">
        <f t="shared" si="26"/>
        <v>1</v>
      </c>
    </row>
    <row r="38" spans="1:18" ht="23.25" customHeight="1" x14ac:dyDescent="0.25">
      <c r="A38" s="215"/>
      <c r="B38" s="27" t="s">
        <v>6</v>
      </c>
      <c r="C38" s="32">
        <f>+REGIONIII!C16</f>
        <v>4</v>
      </c>
      <c r="D38" s="32">
        <f>+REGIONIII!D16</f>
        <v>9</v>
      </c>
      <c r="E38" s="32">
        <f>+REGIONIII!E16</f>
        <v>4</v>
      </c>
      <c r="F38" s="32">
        <f>+REGIONIII!F16</f>
        <v>2</v>
      </c>
      <c r="G38" s="32">
        <f>+REGIONIII!G16</f>
        <v>0</v>
      </c>
      <c r="H38" s="32">
        <f>+REGIONIII!H16</f>
        <v>0</v>
      </c>
      <c r="I38" s="22">
        <f t="shared" si="19"/>
        <v>19</v>
      </c>
      <c r="K38" s="27" t="s">
        <v>6</v>
      </c>
      <c r="L38" s="78">
        <f t="shared" si="20"/>
        <v>0.21052631578947367</v>
      </c>
      <c r="M38" s="78">
        <f t="shared" si="21"/>
        <v>0.47368421052631576</v>
      </c>
      <c r="N38" s="78">
        <f t="shared" si="22"/>
        <v>0.21052631578947367</v>
      </c>
      <c r="O38" s="78">
        <f t="shared" si="23"/>
        <v>0.10526315789473684</v>
      </c>
      <c r="P38" s="78">
        <f t="shared" si="24"/>
        <v>0</v>
      </c>
      <c r="Q38" s="78">
        <f t="shared" si="25"/>
        <v>0</v>
      </c>
      <c r="R38" s="30">
        <f t="shared" si="26"/>
        <v>0.99999999999999989</v>
      </c>
    </row>
    <row r="39" spans="1:18" x14ac:dyDescent="0.25">
      <c r="A39" s="215"/>
      <c r="B39" s="37" t="s">
        <v>7</v>
      </c>
      <c r="C39" s="32">
        <f>+REGIONIV!C16</f>
        <v>2</v>
      </c>
      <c r="D39" s="59">
        <f>+REGIONIV!D16</f>
        <v>7</v>
      </c>
      <c r="E39" s="32">
        <f>+REGIONIV!E16</f>
        <v>4</v>
      </c>
      <c r="F39" s="32">
        <f>+REGIONIV!F16</f>
        <v>1</v>
      </c>
      <c r="G39" s="32">
        <f>+REGIONIV!G16</f>
        <v>1</v>
      </c>
      <c r="H39" s="32">
        <f>+REGIONIV!H16</f>
        <v>0</v>
      </c>
      <c r="I39" s="22">
        <f t="shared" si="19"/>
        <v>15</v>
      </c>
      <c r="K39" s="27" t="s">
        <v>7</v>
      </c>
      <c r="L39" s="78">
        <f t="shared" si="20"/>
        <v>0.13333333333333333</v>
      </c>
      <c r="M39" s="78">
        <f t="shared" si="21"/>
        <v>0.46666666666666667</v>
      </c>
      <c r="N39" s="78">
        <f t="shared" si="22"/>
        <v>0.26666666666666666</v>
      </c>
      <c r="O39" s="78">
        <f t="shared" si="23"/>
        <v>6.6666666666666666E-2</v>
      </c>
      <c r="P39" s="78">
        <f t="shared" si="24"/>
        <v>6.6666666666666666E-2</v>
      </c>
      <c r="Q39" s="78">
        <f t="shared" si="25"/>
        <v>0</v>
      </c>
      <c r="R39" s="30">
        <f t="shared" si="26"/>
        <v>1</v>
      </c>
    </row>
    <row r="40" spans="1:18" x14ac:dyDescent="0.25">
      <c r="A40" s="215"/>
      <c r="B40" s="27" t="s">
        <v>24</v>
      </c>
      <c r="C40" s="32">
        <f>+REGIONV!C16</f>
        <v>3</v>
      </c>
      <c r="D40" s="32">
        <f>+REGIONV!D16</f>
        <v>6</v>
      </c>
      <c r="E40" s="32">
        <f>+REGIONV!E16</f>
        <v>3</v>
      </c>
      <c r="F40" s="32">
        <f>+REGIONV!F16</f>
        <v>1</v>
      </c>
      <c r="G40" s="32">
        <f>+REGIONV!G16</f>
        <v>0</v>
      </c>
      <c r="H40" s="32">
        <f>+REGIONV!H16</f>
        <v>0</v>
      </c>
      <c r="I40" s="22">
        <f>SUM(C40:H40)</f>
        <v>13</v>
      </c>
      <c r="K40" s="27" t="s">
        <v>24</v>
      </c>
      <c r="L40" s="78">
        <f t="shared" si="20"/>
        <v>0.23076923076923078</v>
      </c>
      <c r="M40" s="78">
        <f t="shared" si="21"/>
        <v>0.46153846153846156</v>
      </c>
      <c r="N40" s="78">
        <f t="shared" si="22"/>
        <v>0.23076923076923078</v>
      </c>
      <c r="O40" s="78">
        <f t="shared" si="23"/>
        <v>7.6923076923076927E-2</v>
      </c>
      <c r="P40" s="78">
        <f t="shared" si="24"/>
        <v>0</v>
      </c>
      <c r="Q40" s="78">
        <f t="shared" si="25"/>
        <v>0</v>
      </c>
      <c r="R40" s="30">
        <f t="shared" si="26"/>
        <v>1</v>
      </c>
    </row>
    <row r="41" spans="1:18" ht="15" customHeight="1" x14ac:dyDescent="0.25">
      <c r="A41" s="215"/>
      <c r="B41" s="27" t="s">
        <v>25</v>
      </c>
      <c r="C41" s="32">
        <f>+REGIONVI!C16</f>
        <v>3</v>
      </c>
      <c r="D41" s="32">
        <f>+REGIONVI!D16</f>
        <v>5</v>
      </c>
      <c r="E41" s="32">
        <f>+REGIONVI!E16</f>
        <v>3</v>
      </c>
      <c r="F41" s="32">
        <f>+REGIONVI!F16</f>
        <v>2</v>
      </c>
      <c r="G41" s="32">
        <f>+REGIONVI!G16</f>
        <v>0</v>
      </c>
      <c r="H41" s="32">
        <f>+REGIONVI!H16</f>
        <v>0</v>
      </c>
      <c r="I41" s="22">
        <f t="shared" si="19"/>
        <v>13</v>
      </c>
      <c r="K41" s="27" t="s">
        <v>25</v>
      </c>
      <c r="L41" s="78">
        <f t="shared" si="20"/>
        <v>0.23076923076923078</v>
      </c>
      <c r="M41" s="78">
        <f t="shared" si="21"/>
        <v>0.38461538461538464</v>
      </c>
      <c r="N41" s="78">
        <f t="shared" si="22"/>
        <v>0.23076923076923078</v>
      </c>
      <c r="O41" s="78">
        <f t="shared" si="23"/>
        <v>0.15384615384615385</v>
      </c>
      <c r="P41" s="78">
        <f t="shared" si="24"/>
        <v>0</v>
      </c>
      <c r="Q41" s="78">
        <f t="shared" si="25"/>
        <v>0</v>
      </c>
      <c r="R41" s="30">
        <f t="shared" si="26"/>
        <v>1</v>
      </c>
    </row>
    <row r="42" spans="1:18" ht="23.25" customHeight="1" x14ac:dyDescent="0.25">
      <c r="A42" s="215"/>
      <c r="B42" s="27" t="s">
        <v>26</v>
      </c>
      <c r="C42" s="32">
        <f>+REGIONVII!C16</f>
        <v>4</v>
      </c>
      <c r="D42" s="32">
        <f>+REGIONVII!D16</f>
        <v>4</v>
      </c>
      <c r="E42" s="32">
        <f>+REGIONVII!E16</f>
        <v>6</v>
      </c>
      <c r="F42" s="32">
        <f>+REGIONVII!F16</f>
        <v>1</v>
      </c>
      <c r="G42" s="32">
        <f>+REGIONVII!G16</f>
        <v>0</v>
      </c>
      <c r="H42" s="32">
        <f>+REGIONVII!H16</f>
        <v>0</v>
      </c>
      <c r="I42" s="22">
        <f t="shared" si="19"/>
        <v>15</v>
      </c>
      <c r="K42" s="27" t="s">
        <v>26</v>
      </c>
      <c r="L42" s="78">
        <f t="shared" si="20"/>
        <v>0.26666666666666666</v>
      </c>
      <c r="M42" s="78">
        <f t="shared" si="21"/>
        <v>0.26666666666666666</v>
      </c>
      <c r="N42" s="78">
        <f t="shared" si="22"/>
        <v>0.4</v>
      </c>
      <c r="O42" s="78">
        <f t="shared" si="23"/>
        <v>6.6666666666666666E-2</v>
      </c>
      <c r="P42" s="78">
        <f t="shared" si="24"/>
        <v>0</v>
      </c>
      <c r="Q42" s="78">
        <f t="shared" si="25"/>
        <v>0</v>
      </c>
      <c r="R42" s="30">
        <f t="shared" si="26"/>
        <v>1</v>
      </c>
    </row>
    <row r="43" spans="1:18" ht="24" customHeight="1" x14ac:dyDescent="0.25">
      <c r="A43" s="215"/>
      <c r="B43" s="27" t="s">
        <v>11</v>
      </c>
      <c r="C43" s="32">
        <f>+REGIONVIII!C16</f>
        <v>1</v>
      </c>
      <c r="D43" s="32">
        <f>+REGIONVIII!D16</f>
        <v>5</v>
      </c>
      <c r="E43" s="32">
        <f>+REGIONVIII!E16</f>
        <v>5</v>
      </c>
      <c r="F43" s="32">
        <f>+REGIONVIII!F16</f>
        <v>2</v>
      </c>
      <c r="G43" s="32">
        <f>+REGIONVIII!G16</f>
        <v>0</v>
      </c>
      <c r="H43" s="32">
        <f>+REGIONVIII!H16</f>
        <v>0</v>
      </c>
      <c r="I43" s="22">
        <f t="shared" si="19"/>
        <v>13</v>
      </c>
      <c r="K43" s="27" t="s">
        <v>11</v>
      </c>
      <c r="L43" s="78">
        <f t="shared" si="20"/>
        <v>7.6923076923076927E-2</v>
      </c>
      <c r="M43" s="78">
        <f t="shared" si="21"/>
        <v>0.38461538461538464</v>
      </c>
      <c r="N43" s="78">
        <f t="shared" si="22"/>
        <v>0.38461538461538464</v>
      </c>
      <c r="O43" s="78">
        <f t="shared" si="23"/>
        <v>0.15384615384615385</v>
      </c>
      <c r="P43" s="78">
        <f t="shared" si="24"/>
        <v>0</v>
      </c>
      <c r="Q43" s="78">
        <f t="shared" si="25"/>
        <v>0</v>
      </c>
      <c r="R43" s="30">
        <f t="shared" si="26"/>
        <v>1</v>
      </c>
    </row>
    <row r="44" spans="1:18" ht="28.5" x14ac:dyDescent="0.25">
      <c r="A44" s="215"/>
      <c r="B44" s="33" t="s">
        <v>28</v>
      </c>
      <c r="C44" s="28">
        <f t="shared" ref="C44:I44" si="27">SUM(C35:C43)</f>
        <v>30</v>
      </c>
      <c r="D44" s="28">
        <f t="shared" si="27"/>
        <v>65</v>
      </c>
      <c r="E44" s="28">
        <f t="shared" si="27"/>
        <v>51</v>
      </c>
      <c r="F44" s="28">
        <f t="shared" si="27"/>
        <v>24</v>
      </c>
      <c r="G44" s="28">
        <f t="shared" si="27"/>
        <v>2</v>
      </c>
      <c r="H44" s="28">
        <f t="shared" si="27"/>
        <v>0</v>
      </c>
      <c r="I44" s="28">
        <f t="shared" si="27"/>
        <v>172</v>
      </c>
      <c r="K44" s="33" t="s">
        <v>28</v>
      </c>
      <c r="L44" s="34">
        <f t="shared" si="20"/>
        <v>0.1744186046511628</v>
      </c>
      <c r="M44" s="34">
        <f t="shared" si="21"/>
        <v>0.37790697674418605</v>
      </c>
      <c r="N44" s="34">
        <f t="shared" si="22"/>
        <v>0.29651162790697677</v>
      </c>
      <c r="O44" s="34">
        <f t="shared" si="23"/>
        <v>0.13953488372093023</v>
      </c>
      <c r="P44" s="34">
        <f>+G44/I44</f>
        <v>1.1627906976744186E-2</v>
      </c>
      <c r="Q44" s="34">
        <f>+H44/I44</f>
        <v>0</v>
      </c>
      <c r="R44" s="34">
        <f t="shared" si="26"/>
        <v>1</v>
      </c>
    </row>
    <row r="45" spans="1:18" s="13" customFormat="1" x14ac:dyDescent="0.25">
      <c r="B45" s="41"/>
      <c r="C45" s="42"/>
      <c r="D45" s="42"/>
      <c r="E45" s="42"/>
      <c r="F45" s="42"/>
      <c r="G45" s="42"/>
      <c r="H45" s="42"/>
      <c r="I45" s="42"/>
      <c r="K45" s="41"/>
      <c r="L45" s="43"/>
      <c r="M45" s="43"/>
      <c r="N45" s="43"/>
      <c r="O45" s="43"/>
      <c r="P45" s="43"/>
      <c r="Q45" s="43"/>
      <c r="R45" s="43"/>
    </row>
    <row r="46" spans="1:18" s="13" customFormat="1" x14ac:dyDescent="0.25">
      <c r="B46" s="41"/>
      <c r="C46" s="42"/>
      <c r="D46" s="42"/>
      <c r="E46" s="42"/>
      <c r="F46" s="42"/>
      <c r="G46" s="42"/>
      <c r="H46" s="42"/>
      <c r="I46" s="42"/>
      <c r="K46" s="41"/>
      <c r="L46" s="43"/>
      <c r="M46" s="43"/>
      <c r="N46" s="43"/>
      <c r="O46" s="43"/>
      <c r="P46" s="43"/>
      <c r="Q46" s="43"/>
      <c r="R46" s="43"/>
    </row>
    <row r="47" spans="1:18" s="13" customFormat="1" x14ac:dyDescent="0.25">
      <c r="B47" s="41"/>
      <c r="C47" s="42"/>
      <c r="D47" s="42"/>
      <c r="E47" s="42"/>
      <c r="F47" s="42"/>
      <c r="G47" s="42"/>
      <c r="H47" s="42"/>
      <c r="I47" s="42"/>
      <c r="K47" s="41"/>
      <c r="L47" s="43"/>
      <c r="M47" s="43"/>
      <c r="N47" s="43"/>
      <c r="O47" s="43"/>
      <c r="P47" s="43"/>
      <c r="Q47" s="43"/>
      <c r="R47" s="43"/>
    </row>
    <row r="48" spans="1:18" s="13" customFormat="1" x14ac:dyDescent="0.25">
      <c r="B48" s="41"/>
      <c r="C48" s="42"/>
      <c r="D48" s="42"/>
      <c r="E48" s="42"/>
      <c r="F48" s="42"/>
      <c r="G48" s="42"/>
      <c r="H48" s="42"/>
      <c r="I48" s="42"/>
      <c r="K48" s="41"/>
      <c r="L48" s="43"/>
      <c r="M48" s="43"/>
      <c r="N48" s="43"/>
      <c r="O48" s="43"/>
      <c r="P48" s="43"/>
      <c r="Q48" s="43"/>
      <c r="R48" s="43"/>
    </row>
    <row r="49" spans="1:18" s="13" customFormat="1" x14ac:dyDescent="0.25">
      <c r="B49" s="41"/>
      <c r="C49" s="42"/>
      <c r="D49" s="42"/>
      <c r="E49" s="42"/>
      <c r="F49" s="42"/>
      <c r="G49" s="42"/>
      <c r="H49" s="42"/>
      <c r="I49" s="42"/>
      <c r="K49" s="41"/>
      <c r="L49" s="43"/>
      <c r="M49" s="43"/>
      <c r="N49" s="43"/>
      <c r="O49" s="43"/>
      <c r="P49" s="43"/>
      <c r="Q49" s="43"/>
      <c r="R49" s="43"/>
    </row>
    <row r="50" spans="1:18" s="13" customFormat="1" x14ac:dyDescent="0.25">
      <c r="B50" s="41"/>
      <c r="C50" s="42"/>
      <c r="D50" s="42"/>
      <c r="E50" s="42"/>
      <c r="F50" s="42"/>
      <c r="G50" s="42"/>
      <c r="H50" s="42"/>
      <c r="I50" s="42"/>
      <c r="K50" s="41"/>
      <c r="L50" s="43"/>
      <c r="M50" s="43"/>
      <c r="N50" s="43"/>
      <c r="O50" s="43"/>
      <c r="P50" s="43"/>
      <c r="Q50" s="43"/>
      <c r="R50" s="43"/>
    </row>
    <row r="51" spans="1:18" s="13" customFormat="1" x14ac:dyDescent="0.25">
      <c r="B51" s="41"/>
      <c r="C51" s="42"/>
      <c r="D51" s="42"/>
      <c r="E51" s="42"/>
      <c r="F51" s="42"/>
      <c r="G51" s="42"/>
      <c r="H51" s="42"/>
      <c r="I51" s="42"/>
      <c r="K51" s="41"/>
      <c r="L51" s="43"/>
      <c r="M51" s="43"/>
      <c r="N51" s="43"/>
      <c r="O51" s="43"/>
      <c r="P51" s="43"/>
      <c r="Q51" s="43"/>
      <c r="R51" s="43"/>
    </row>
    <row r="52" spans="1:18" s="13" customFormat="1" x14ac:dyDescent="0.25">
      <c r="B52" s="41"/>
      <c r="C52" s="42"/>
      <c r="D52" s="42"/>
      <c r="E52" s="42"/>
      <c r="F52" s="42"/>
      <c r="G52" s="42"/>
      <c r="H52" s="42"/>
      <c r="I52" s="42"/>
      <c r="K52" s="41"/>
      <c r="L52" s="43"/>
      <c r="M52" s="43"/>
      <c r="N52" s="43"/>
      <c r="O52" s="43"/>
      <c r="P52" s="43"/>
      <c r="Q52" s="43"/>
      <c r="R52" s="43"/>
    </row>
    <row r="53" spans="1:18" s="13" customFormat="1" x14ac:dyDescent="0.25">
      <c r="B53" s="41"/>
      <c r="C53" s="42"/>
      <c r="D53" s="42"/>
      <c r="E53" s="42"/>
      <c r="F53" s="42"/>
      <c r="G53" s="42"/>
      <c r="H53" s="42"/>
      <c r="I53" s="42"/>
      <c r="K53" s="41"/>
      <c r="L53" s="43"/>
      <c r="M53" s="43"/>
      <c r="N53" s="43"/>
      <c r="O53" s="43"/>
      <c r="P53" s="43"/>
      <c r="Q53" s="43"/>
      <c r="R53" s="43"/>
    </row>
    <row r="54" spans="1:18" s="13" customFormat="1" ht="23.25" customHeight="1" x14ac:dyDescent="0.25">
      <c r="B54" s="209" t="s">
        <v>59</v>
      </c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</row>
    <row r="55" spans="1:18" s="13" customFormat="1" ht="15.75" x14ac:dyDescent="0.25">
      <c r="B55" s="139" t="s">
        <v>43</v>
      </c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</row>
    <row r="56" spans="1:18" x14ac:dyDescent="0.25">
      <c r="A56" s="130"/>
      <c r="B56" s="208" t="s">
        <v>63</v>
      </c>
      <c r="C56" s="208"/>
      <c r="D56" s="208"/>
      <c r="E56" s="208"/>
      <c r="F56" s="208"/>
      <c r="G56" s="208"/>
      <c r="H56" s="208"/>
      <c r="I56" s="208"/>
      <c r="K56" s="208" t="s">
        <v>63</v>
      </c>
      <c r="L56" s="208"/>
      <c r="M56" s="208"/>
      <c r="N56" s="208"/>
      <c r="O56" s="208"/>
      <c r="P56" s="208"/>
      <c r="Q56" s="208"/>
      <c r="R56" s="208"/>
    </row>
    <row r="57" spans="1:18" ht="15.75" x14ac:dyDescent="0.25">
      <c r="A57" s="215" t="s">
        <v>79</v>
      </c>
      <c r="B57" s="62"/>
      <c r="C57" s="63" t="s">
        <v>42</v>
      </c>
      <c r="D57" s="63" t="s">
        <v>13</v>
      </c>
      <c r="E57" s="63" t="s">
        <v>14</v>
      </c>
      <c r="F57" s="63" t="s">
        <v>15</v>
      </c>
      <c r="G57" s="63" t="s">
        <v>16</v>
      </c>
      <c r="H57" s="63" t="s">
        <v>17</v>
      </c>
      <c r="I57" s="63" t="s">
        <v>21</v>
      </c>
      <c r="K57" s="62" t="s">
        <v>27</v>
      </c>
      <c r="L57" s="63" t="s">
        <v>42</v>
      </c>
      <c r="M57" s="63" t="s">
        <v>13</v>
      </c>
      <c r="N57" s="63" t="s">
        <v>14</v>
      </c>
      <c r="O57" s="63" t="s">
        <v>15</v>
      </c>
      <c r="P57" s="63" t="s">
        <v>16</v>
      </c>
      <c r="Q57" s="63" t="s">
        <v>17</v>
      </c>
      <c r="R57" s="63" t="s">
        <v>21</v>
      </c>
    </row>
    <row r="58" spans="1:18" ht="19.5" customHeight="1" x14ac:dyDescent="0.25">
      <c r="A58" s="215"/>
      <c r="B58" s="27" t="s">
        <v>23</v>
      </c>
      <c r="C58" s="32">
        <f>+'REGION O'!C17</f>
        <v>3</v>
      </c>
      <c r="D58" s="32">
        <f>+'REGION O'!D17</f>
        <v>12</v>
      </c>
      <c r="E58" s="32">
        <f>+'REGION O'!E17</f>
        <v>16</v>
      </c>
      <c r="F58" s="32">
        <f>+'REGION O'!F17</f>
        <v>8</v>
      </c>
      <c r="G58" s="32">
        <f>+'REGION O'!G17</f>
        <v>1</v>
      </c>
      <c r="H58" s="32">
        <f>+'REGION O'!H17</f>
        <v>0</v>
      </c>
      <c r="I58" s="29">
        <f t="shared" ref="I58:I66" si="28">SUM(C58:H58)</f>
        <v>40</v>
      </c>
      <c r="K58" s="27" t="s">
        <v>23</v>
      </c>
      <c r="L58" s="78">
        <f>+C58/I58</f>
        <v>7.4999999999999997E-2</v>
      </c>
      <c r="M58" s="78">
        <f>+D58/I58</f>
        <v>0.3</v>
      </c>
      <c r="N58" s="78">
        <f>+E58/I58</f>
        <v>0.4</v>
      </c>
      <c r="O58" s="78">
        <f>+F58/I58</f>
        <v>0.2</v>
      </c>
      <c r="P58" s="78">
        <f t="shared" ref="P58:P67" si="29">+G58/I58</f>
        <v>2.5000000000000001E-2</v>
      </c>
      <c r="Q58" s="78">
        <f t="shared" ref="Q58:Q67" si="30">+H58/I58</f>
        <v>0</v>
      </c>
      <c r="R58" s="31">
        <f>SUM(L58:Q58)</f>
        <v>1</v>
      </c>
    </row>
    <row r="59" spans="1:18" ht="19.5" customHeight="1" x14ac:dyDescent="0.25">
      <c r="A59" s="215"/>
      <c r="B59" s="27" t="s">
        <v>4</v>
      </c>
      <c r="C59" s="32">
        <f>+'REGION I'!C17</f>
        <v>0</v>
      </c>
      <c r="D59" s="32">
        <f>+'REGION I'!D17</f>
        <v>2</v>
      </c>
      <c r="E59" s="32">
        <f>+'REGION I'!E17</f>
        <v>6</v>
      </c>
      <c r="F59" s="32">
        <f>+'REGION I'!F17</f>
        <v>3</v>
      </c>
      <c r="G59" s="32">
        <f>+'REGION I'!G17</f>
        <v>1</v>
      </c>
      <c r="H59" s="32">
        <f>+'REGION I'!H17</f>
        <v>0</v>
      </c>
      <c r="I59" s="29">
        <f t="shared" si="28"/>
        <v>12</v>
      </c>
      <c r="K59" s="27" t="s">
        <v>4</v>
      </c>
      <c r="L59" s="78">
        <f t="shared" ref="L59:L67" si="31">+C59/I59</f>
        <v>0</v>
      </c>
      <c r="M59" s="78">
        <f t="shared" ref="M59:M67" si="32">+D59/I59</f>
        <v>0.16666666666666666</v>
      </c>
      <c r="N59" s="78">
        <f t="shared" ref="N59:N67" si="33">+E59/I59</f>
        <v>0.5</v>
      </c>
      <c r="O59" s="78">
        <f t="shared" ref="O59:O67" si="34">+F59/I59</f>
        <v>0.25</v>
      </c>
      <c r="P59" s="78">
        <f t="shared" si="29"/>
        <v>8.3333333333333329E-2</v>
      </c>
      <c r="Q59" s="78">
        <f t="shared" si="30"/>
        <v>0</v>
      </c>
      <c r="R59" s="31">
        <f t="shared" ref="R59:R67" si="35">SUM(L59:Q59)</f>
        <v>1</v>
      </c>
    </row>
    <row r="60" spans="1:18" ht="19.5" customHeight="1" x14ac:dyDescent="0.25">
      <c r="A60" s="215"/>
      <c r="B60" s="27" t="s">
        <v>5</v>
      </c>
      <c r="C60" s="32">
        <f>+'REGION II'!C17</f>
        <v>6</v>
      </c>
      <c r="D60" s="32">
        <f>+'REGION II'!D17</f>
        <v>7</v>
      </c>
      <c r="E60" s="32">
        <f>+'REGION II'!E17</f>
        <v>12</v>
      </c>
      <c r="F60" s="32">
        <f>+'REGION II'!F17</f>
        <v>3</v>
      </c>
      <c r="G60" s="32">
        <f>+'REGION II'!G17</f>
        <v>1</v>
      </c>
      <c r="H60" s="32">
        <f>+'REGION II'!H17</f>
        <v>1</v>
      </c>
      <c r="I60" s="29">
        <f t="shared" si="28"/>
        <v>30</v>
      </c>
      <c r="K60" s="27" t="s">
        <v>5</v>
      </c>
      <c r="L60" s="78">
        <f t="shared" si="31"/>
        <v>0.2</v>
      </c>
      <c r="M60" s="78">
        <f t="shared" si="32"/>
        <v>0.23333333333333334</v>
      </c>
      <c r="N60" s="78">
        <f t="shared" si="33"/>
        <v>0.4</v>
      </c>
      <c r="O60" s="78">
        <f t="shared" si="34"/>
        <v>0.1</v>
      </c>
      <c r="P60" s="78">
        <f t="shared" si="29"/>
        <v>3.3333333333333333E-2</v>
      </c>
      <c r="Q60" s="78">
        <f t="shared" si="30"/>
        <v>3.3333333333333333E-2</v>
      </c>
      <c r="R60" s="31">
        <f t="shared" si="35"/>
        <v>1</v>
      </c>
    </row>
    <row r="61" spans="1:18" ht="19.5" customHeight="1" x14ac:dyDescent="0.25">
      <c r="A61" s="215"/>
      <c r="B61" s="27" t="s">
        <v>6</v>
      </c>
      <c r="C61" s="32">
        <f>+REGIONIII!C17</f>
        <v>4</v>
      </c>
      <c r="D61" s="32">
        <f>+REGIONIII!D17</f>
        <v>7</v>
      </c>
      <c r="E61" s="32">
        <f>+REGIONIII!E17</f>
        <v>5</v>
      </c>
      <c r="F61" s="32">
        <f>+REGIONIII!F17</f>
        <v>1</v>
      </c>
      <c r="G61" s="32">
        <f>+REGIONIII!G17</f>
        <v>0</v>
      </c>
      <c r="H61" s="32">
        <f>+REGIONIII!H17</f>
        <v>0</v>
      </c>
      <c r="I61" s="29">
        <f t="shared" si="28"/>
        <v>17</v>
      </c>
      <c r="K61" s="27" t="s">
        <v>6</v>
      </c>
      <c r="L61" s="78">
        <f t="shared" si="31"/>
        <v>0.23529411764705882</v>
      </c>
      <c r="M61" s="78">
        <f t="shared" si="32"/>
        <v>0.41176470588235292</v>
      </c>
      <c r="N61" s="78">
        <f t="shared" si="33"/>
        <v>0.29411764705882354</v>
      </c>
      <c r="O61" s="78">
        <f t="shared" si="34"/>
        <v>5.8823529411764705E-2</v>
      </c>
      <c r="P61" s="78">
        <f t="shared" si="29"/>
        <v>0</v>
      </c>
      <c r="Q61" s="78">
        <f t="shared" si="30"/>
        <v>0</v>
      </c>
      <c r="R61" s="31">
        <f t="shared" si="35"/>
        <v>1</v>
      </c>
    </row>
    <row r="62" spans="1:18" ht="19.5" customHeight="1" x14ac:dyDescent="0.25">
      <c r="A62" s="215"/>
      <c r="B62" s="27" t="s">
        <v>7</v>
      </c>
      <c r="C62" s="32">
        <f>+REGIONIV!C17</f>
        <v>3</v>
      </c>
      <c r="D62" s="32">
        <f>+REGIONIV!D17</f>
        <v>5</v>
      </c>
      <c r="E62" s="32">
        <f>+REGIONIV!E17</f>
        <v>5</v>
      </c>
      <c r="F62" s="32">
        <f>+REGIONIV!F17</f>
        <v>2</v>
      </c>
      <c r="G62" s="32">
        <f>+REGIONIV!G17</f>
        <v>0</v>
      </c>
      <c r="H62" s="32">
        <f>+REGIONIV!H17</f>
        <v>0</v>
      </c>
      <c r="I62" s="29">
        <f t="shared" si="28"/>
        <v>15</v>
      </c>
      <c r="K62" s="27" t="s">
        <v>7</v>
      </c>
      <c r="L62" s="78">
        <f t="shared" si="31"/>
        <v>0.2</v>
      </c>
      <c r="M62" s="78">
        <f t="shared" si="32"/>
        <v>0.33333333333333331</v>
      </c>
      <c r="N62" s="78">
        <f t="shared" si="33"/>
        <v>0.33333333333333331</v>
      </c>
      <c r="O62" s="78">
        <f t="shared" si="34"/>
        <v>0.13333333333333333</v>
      </c>
      <c r="P62" s="78">
        <f t="shared" si="29"/>
        <v>0</v>
      </c>
      <c r="Q62" s="78">
        <f t="shared" si="30"/>
        <v>0</v>
      </c>
      <c r="R62" s="31">
        <f t="shared" si="35"/>
        <v>1</v>
      </c>
    </row>
    <row r="63" spans="1:18" ht="19.5" customHeight="1" x14ac:dyDescent="0.25">
      <c r="A63" s="215"/>
      <c r="B63" s="27" t="s">
        <v>24</v>
      </c>
      <c r="C63" s="32">
        <f>+REGIONV!C17</f>
        <v>2</v>
      </c>
      <c r="D63" s="32">
        <f>+REGIONV!D17</f>
        <v>4</v>
      </c>
      <c r="E63" s="32">
        <f>+REGIONV!E17</f>
        <v>5</v>
      </c>
      <c r="F63" s="32">
        <f>+REGIONV!F17</f>
        <v>3</v>
      </c>
      <c r="G63" s="32">
        <f>+REGIONV!G17</f>
        <v>0</v>
      </c>
      <c r="H63" s="32">
        <f>+REGIONV!H17</f>
        <v>0</v>
      </c>
      <c r="I63" s="29">
        <f t="shared" si="28"/>
        <v>14</v>
      </c>
      <c r="K63" s="27" t="s">
        <v>24</v>
      </c>
      <c r="L63" s="78">
        <f t="shared" si="31"/>
        <v>0.14285714285714285</v>
      </c>
      <c r="M63" s="78">
        <f t="shared" si="32"/>
        <v>0.2857142857142857</v>
      </c>
      <c r="N63" s="78">
        <f t="shared" si="33"/>
        <v>0.35714285714285715</v>
      </c>
      <c r="O63" s="78">
        <f t="shared" si="34"/>
        <v>0.21428571428571427</v>
      </c>
      <c r="P63" s="78">
        <f t="shared" si="29"/>
        <v>0</v>
      </c>
      <c r="Q63" s="78">
        <f t="shared" si="30"/>
        <v>0</v>
      </c>
      <c r="R63" s="31">
        <f t="shared" si="35"/>
        <v>1</v>
      </c>
    </row>
    <row r="64" spans="1:18" ht="19.5" customHeight="1" x14ac:dyDescent="0.25">
      <c r="A64" s="215"/>
      <c r="B64" s="27" t="s">
        <v>25</v>
      </c>
      <c r="C64" s="32">
        <f>+REGIONVI!C17</f>
        <v>1</v>
      </c>
      <c r="D64" s="32">
        <f>+REGIONVI!D17</f>
        <v>6</v>
      </c>
      <c r="E64" s="32">
        <f>+REGIONVI!E17</f>
        <v>5</v>
      </c>
      <c r="F64" s="32">
        <f>+REGIONVI!F17</f>
        <v>0</v>
      </c>
      <c r="G64" s="32">
        <f>+REGIONVI!G17</f>
        <v>0</v>
      </c>
      <c r="H64" s="32">
        <f>+REGIONVI!H17</f>
        <v>0</v>
      </c>
      <c r="I64" s="29">
        <f t="shared" si="28"/>
        <v>12</v>
      </c>
      <c r="K64" s="27" t="s">
        <v>25</v>
      </c>
      <c r="L64" s="78">
        <f t="shared" si="31"/>
        <v>8.3333333333333329E-2</v>
      </c>
      <c r="M64" s="78">
        <f t="shared" si="32"/>
        <v>0.5</v>
      </c>
      <c r="N64" s="78">
        <f t="shared" si="33"/>
        <v>0.41666666666666669</v>
      </c>
      <c r="O64" s="78">
        <f t="shared" si="34"/>
        <v>0</v>
      </c>
      <c r="P64" s="78">
        <f t="shared" si="29"/>
        <v>0</v>
      </c>
      <c r="Q64" s="78">
        <f t="shared" si="30"/>
        <v>0</v>
      </c>
      <c r="R64" s="31">
        <f t="shared" si="35"/>
        <v>1</v>
      </c>
    </row>
    <row r="65" spans="1:18" ht="19.5" customHeight="1" x14ac:dyDescent="0.25">
      <c r="A65" s="215"/>
      <c r="B65" s="27" t="s">
        <v>26</v>
      </c>
      <c r="C65" s="32">
        <f>+REGIONVII!C17</f>
        <v>2</v>
      </c>
      <c r="D65" s="32">
        <f>+REGIONVII!D17</f>
        <v>2</v>
      </c>
      <c r="E65" s="32">
        <f>+REGIONVII!E17</f>
        <v>9</v>
      </c>
      <c r="F65" s="32">
        <f>+REGIONVII!F17</f>
        <v>2</v>
      </c>
      <c r="G65" s="32">
        <f>+REGIONVII!G17</f>
        <v>0</v>
      </c>
      <c r="H65" s="32">
        <f>+REGIONVII!H17</f>
        <v>0</v>
      </c>
      <c r="I65" s="29">
        <f t="shared" si="28"/>
        <v>15</v>
      </c>
      <c r="K65" s="27" t="s">
        <v>26</v>
      </c>
      <c r="L65" s="78">
        <f t="shared" si="31"/>
        <v>0.13333333333333333</v>
      </c>
      <c r="M65" s="78">
        <f t="shared" si="32"/>
        <v>0.13333333333333333</v>
      </c>
      <c r="N65" s="78">
        <f t="shared" si="33"/>
        <v>0.6</v>
      </c>
      <c r="O65" s="78">
        <f t="shared" si="34"/>
        <v>0.13333333333333333</v>
      </c>
      <c r="P65" s="78">
        <f t="shared" si="29"/>
        <v>0</v>
      </c>
      <c r="Q65" s="78">
        <f t="shared" si="30"/>
        <v>0</v>
      </c>
      <c r="R65" s="31">
        <f t="shared" si="35"/>
        <v>1</v>
      </c>
    </row>
    <row r="66" spans="1:18" ht="19.5" customHeight="1" x14ac:dyDescent="0.25">
      <c r="A66" s="215"/>
      <c r="B66" s="27" t="s">
        <v>11</v>
      </c>
      <c r="C66" s="32">
        <f>+REGIONVIII!C17</f>
        <v>2</v>
      </c>
      <c r="D66" s="32">
        <f>+REGIONVIII!D17</f>
        <v>6</v>
      </c>
      <c r="E66" s="32">
        <f>+REGIONVIII!E17</f>
        <v>1</v>
      </c>
      <c r="F66" s="32">
        <f>+REGIONVIII!F17</f>
        <v>3</v>
      </c>
      <c r="G66" s="32">
        <f>+REGIONVIII!G17</f>
        <v>0</v>
      </c>
      <c r="H66" s="32">
        <f>+REGIONVIII!H17</f>
        <v>0</v>
      </c>
      <c r="I66" s="29">
        <f t="shared" si="28"/>
        <v>12</v>
      </c>
      <c r="K66" s="27" t="s">
        <v>11</v>
      </c>
      <c r="L66" s="78">
        <f t="shared" si="31"/>
        <v>0.16666666666666666</v>
      </c>
      <c r="M66" s="78">
        <f t="shared" si="32"/>
        <v>0.5</v>
      </c>
      <c r="N66" s="78">
        <f t="shared" si="33"/>
        <v>8.3333333333333329E-2</v>
      </c>
      <c r="O66" s="78">
        <f t="shared" si="34"/>
        <v>0.25</v>
      </c>
      <c r="P66" s="78">
        <f t="shared" si="29"/>
        <v>0</v>
      </c>
      <c r="Q66" s="78">
        <f t="shared" si="30"/>
        <v>0</v>
      </c>
      <c r="R66" s="31">
        <f t="shared" si="35"/>
        <v>1</v>
      </c>
    </row>
    <row r="67" spans="1:18" ht="28.5" x14ac:dyDescent="0.25">
      <c r="A67" s="215"/>
      <c r="B67" s="33" t="s">
        <v>28</v>
      </c>
      <c r="C67" s="28">
        <f>SUM(C58:C66)</f>
        <v>23</v>
      </c>
      <c r="D67" s="28">
        <f t="shared" ref="D67:I67" si="36">SUM(D58:D66)</f>
        <v>51</v>
      </c>
      <c r="E67" s="28">
        <f t="shared" si="36"/>
        <v>64</v>
      </c>
      <c r="F67" s="28">
        <f t="shared" si="36"/>
        <v>25</v>
      </c>
      <c r="G67" s="28">
        <f t="shared" si="36"/>
        <v>3</v>
      </c>
      <c r="H67" s="28">
        <f t="shared" si="36"/>
        <v>1</v>
      </c>
      <c r="I67" s="28">
        <f t="shared" si="36"/>
        <v>167</v>
      </c>
      <c r="K67" s="33" t="s">
        <v>28</v>
      </c>
      <c r="L67" s="34">
        <f t="shared" si="31"/>
        <v>0.1377245508982036</v>
      </c>
      <c r="M67" s="34">
        <f t="shared" si="32"/>
        <v>0.30538922155688625</v>
      </c>
      <c r="N67" s="34">
        <f t="shared" si="33"/>
        <v>0.38323353293413176</v>
      </c>
      <c r="O67" s="34">
        <f t="shared" si="34"/>
        <v>0.1497005988023952</v>
      </c>
      <c r="P67" s="34">
        <f t="shared" si="29"/>
        <v>1.7964071856287425E-2</v>
      </c>
      <c r="Q67" s="34">
        <f t="shared" si="30"/>
        <v>5.9880239520958087E-3</v>
      </c>
      <c r="R67" s="35">
        <f t="shared" si="35"/>
        <v>1</v>
      </c>
    </row>
    <row r="68" spans="1:18" x14ac:dyDescent="0.25">
      <c r="A68" s="215"/>
      <c r="B68" s="208" t="s">
        <v>64</v>
      </c>
      <c r="C68" s="208"/>
      <c r="D68" s="208"/>
      <c r="E68" s="208"/>
      <c r="F68" s="208"/>
      <c r="G68" s="208"/>
      <c r="H68" s="208"/>
      <c r="I68" s="208"/>
      <c r="K68" s="208" t="s">
        <v>64</v>
      </c>
      <c r="L68" s="208"/>
      <c r="M68" s="208"/>
      <c r="N68" s="208"/>
      <c r="O68" s="208"/>
      <c r="P68" s="208"/>
      <c r="Q68" s="208"/>
      <c r="R68" s="208"/>
    </row>
    <row r="69" spans="1:18" ht="15.75" x14ac:dyDescent="0.25">
      <c r="A69" s="215"/>
      <c r="B69" s="62"/>
      <c r="C69" s="64" t="s">
        <v>42</v>
      </c>
      <c r="D69" s="63" t="s">
        <v>13</v>
      </c>
      <c r="E69" s="63" t="s">
        <v>14</v>
      </c>
      <c r="F69" s="63" t="s">
        <v>15</v>
      </c>
      <c r="G69" s="63" t="s">
        <v>16</v>
      </c>
      <c r="H69" s="63" t="s">
        <v>17</v>
      </c>
      <c r="I69" s="63" t="s">
        <v>21</v>
      </c>
      <c r="K69" s="62" t="s">
        <v>27</v>
      </c>
      <c r="L69" s="65" t="s">
        <v>42</v>
      </c>
      <c r="M69" s="65" t="s">
        <v>13</v>
      </c>
      <c r="N69" s="65" t="s">
        <v>14</v>
      </c>
      <c r="O69" s="65" t="s">
        <v>15</v>
      </c>
      <c r="P69" s="65" t="s">
        <v>16</v>
      </c>
      <c r="Q69" s="65" t="s">
        <v>17</v>
      </c>
      <c r="R69" s="63" t="s">
        <v>21</v>
      </c>
    </row>
    <row r="70" spans="1:18" x14ac:dyDescent="0.25">
      <c r="A70" s="215"/>
      <c r="B70" s="27" t="s">
        <v>23</v>
      </c>
      <c r="C70" s="32">
        <f>+'REGION O'!C18</f>
        <v>5</v>
      </c>
      <c r="D70" s="32">
        <f>+'REGION O'!D18</f>
        <v>12</v>
      </c>
      <c r="E70" s="32">
        <f>+'REGION O'!E18</f>
        <v>13</v>
      </c>
      <c r="F70" s="32">
        <f>+'REGION O'!F18</f>
        <v>5</v>
      </c>
      <c r="G70" s="32">
        <f>+'REGION O'!G18</f>
        <v>1</v>
      </c>
      <c r="H70" s="32">
        <f>+'REGION O'!H18</f>
        <v>0</v>
      </c>
      <c r="I70" s="23">
        <f t="shared" ref="I70:I78" si="37">SUM(C70:H70)</f>
        <v>36</v>
      </c>
      <c r="K70" s="27" t="s">
        <v>23</v>
      </c>
      <c r="L70" s="78">
        <f>+C70/I70</f>
        <v>0.1388888888888889</v>
      </c>
      <c r="M70" s="78">
        <f>+D70/I70</f>
        <v>0.33333333333333331</v>
      </c>
      <c r="N70" s="78">
        <f>+E70/I70</f>
        <v>0.3611111111111111</v>
      </c>
      <c r="O70" s="78">
        <f>+F70/I70</f>
        <v>0.1388888888888889</v>
      </c>
      <c r="P70" s="78">
        <f t="shared" ref="P70:P79" si="38">+G70/I70</f>
        <v>2.7777777777777776E-2</v>
      </c>
      <c r="Q70" s="78">
        <f t="shared" ref="Q70:Q79" si="39">+H70/I70</f>
        <v>0</v>
      </c>
      <c r="R70" s="134">
        <f>SUM(L70:Q70)</f>
        <v>0.99999999999999989</v>
      </c>
    </row>
    <row r="71" spans="1:18" x14ac:dyDescent="0.25">
      <c r="A71" s="215"/>
      <c r="B71" s="27" t="s">
        <v>4</v>
      </c>
      <c r="C71" s="32">
        <f>'REGION I'!C18</f>
        <v>0</v>
      </c>
      <c r="D71" s="32">
        <f>'REGION I'!D18</f>
        <v>4</v>
      </c>
      <c r="E71" s="32">
        <f>'REGION I'!E18</f>
        <v>4</v>
      </c>
      <c r="F71" s="32">
        <f>'REGION I'!F18</f>
        <v>3</v>
      </c>
      <c r="G71" s="32">
        <f>'REGION I'!G18</f>
        <v>0</v>
      </c>
      <c r="H71" s="32">
        <f>'REGION I'!H18</f>
        <v>0</v>
      </c>
      <c r="I71" s="23">
        <f t="shared" si="37"/>
        <v>11</v>
      </c>
      <c r="K71" s="27" t="s">
        <v>4</v>
      </c>
      <c r="L71" s="78">
        <f t="shared" ref="L71:L79" si="40">+C71/I71</f>
        <v>0</v>
      </c>
      <c r="M71" s="78">
        <f t="shared" ref="M71:M79" si="41">+D71/I71</f>
        <v>0.36363636363636365</v>
      </c>
      <c r="N71" s="78">
        <f t="shared" ref="N71:N79" si="42">+E71/I71</f>
        <v>0.36363636363636365</v>
      </c>
      <c r="O71" s="78">
        <f t="shared" ref="O71:O79" si="43">+F71/I71</f>
        <v>0.27272727272727271</v>
      </c>
      <c r="P71" s="78">
        <f t="shared" si="38"/>
        <v>0</v>
      </c>
      <c r="Q71" s="78">
        <f t="shared" si="39"/>
        <v>0</v>
      </c>
      <c r="R71" s="134">
        <f t="shared" ref="R71:R79" si="44">SUM(L71:Q71)</f>
        <v>1</v>
      </c>
    </row>
    <row r="72" spans="1:18" x14ac:dyDescent="0.25">
      <c r="A72" s="215"/>
      <c r="B72" s="27" t="s">
        <v>5</v>
      </c>
      <c r="C72" s="32">
        <f>+'REGION II'!C18</f>
        <v>7</v>
      </c>
      <c r="D72" s="32">
        <f>+'REGION II'!D18</f>
        <v>6</v>
      </c>
      <c r="E72" s="32">
        <f>+'REGION II'!E18</f>
        <v>11</v>
      </c>
      <c r="F72" s="32">
        <f>+'REGION II'!F18</f>
        <v>2</v>
      </c>
      <c r="G72" s="32">
        <f>+'REGION II'!G18</f>
        <v>1</v>
      </c>
      <c r="H72" s="32">
        <f>+'REGION II'!H18</f>
        <v>1</v>
      </c>
      <c r="I72" s="23">
        <f t="shared" si="37"/>
        <v>28</v>
      </c>
      <c r="K72" s="27" t="s">
        <v>5</v>
      </c>
      <c r="L72" s="78">
        <f t="shared" si="40"/>
        <v>0.25</v>
      </c>
      <c r="M72" s="78">
        <f t="shared" si="41"/>
        <v>0.21428571428571427</v>
      </c>
      <c r="N72" s="78">
        <f t="shared" si="42"/>
        <v>0.39285714285714285</v>
      </c>
      <c r="O72" s="78">
        <f t="shared" si="43"/>
        <v>7.1428571428571425E-2</v>
      </c>
      <c r="P72" s="78">
        <f t="shared" si="38"/>
        <v>3.5714285714285712E-2</v>
      </c>
      <c r="Q72" s="78">
        <f t="shared" si="39"/>
        <v>3.5714285714285712E-2</v>
      </c>
      <c r="R72" s="134">
        <f t="shared" si="44"/>
        <v>1</v>
      </c>
    </row>
    <row r="73" spans="1:18" x14ac:dyDescent="0.25">
      <c r="A73" s="215"/>
      <c r="B73" s="27" t="s">
        <v>6</v>
      </c>
      <c r="C73" s="32">
        <f>+REGIONIII!C18</f>
        <v>6</v>
      </c>
      <c r="D73" s="32">
        <f>+REGIONIII!D18</f>
        <v>7</v>
      </c>
      <c r="E73" s="32">
        <f>+REGIONIII!E18</f>
        <v>4</v>
      </c>
      <c r="F73" s="32">
        <f>+REGIONIII!F18</f>
        <v>1</v>
      </c>
      <c r="G73" s="32">
        <f>+REGIONIII!G18</f>
        <v>0</v>
      </c>
      <c r="H73" s="32">
        <f>+REGIONIII!H18</f>
        <v>0</v>
      </c>
      <c r="I73" s="23">
        <f t="shared" si="37"/>
        <v>18</v>
      </c>
      <c r="K73" s="27" t="s">
        <v>6</v>
      </c>
      <c r="L73" s="78">
        <f t="shared" si="40"/>
        <v>0.33333333333333331</v>
      </c>
      <c r="M73" s="78">
        <f t="shared" si="41"/>
        <v>0.3888888888888889</v>
      </c>
      <c r="N73" s="78">
        <f t="shared" si="42"/>
        <v>0.22222222222222221</v>
      </c>
      <c r="O73" s="78">
        <f t="shared" si="43"/>
        <v>5.5555555555555552E-2</v>
      </c>
      <c r="P73" s="78">
        <f t="shared" si="38"/>
        <v>0</v>
      </c>
      <c r="Q73" s="78">
        <f t="shared" si="39"/>
        <v>0</v>
      </c>
      <c r="R73" s="134">
        <f t="shared" si="44"/>
        <v>1</v>
      </c>
    </row>
    <row r="74" spans="1:18" x14ac:dyDescent="0.25">
      <c r="A74" s="215"/>
      <c r="B74" s="27" t="s">
        <v>7</v>
      </c>
      <c r="C74" s="32">
        <f>+REGIONIV!C18</f>
        <v>3</v>
      </c>
      <c r="D74" s="32">
        <f>+REGIONIV!D18</f>
        <v>6</v>
      </c>
      <c r="E74" s="32">
        <f>+REGIONIV!E18</f>
        <v>5</v>
      </c>
      <c r="F74" s="32">
        <f>+REGIONIV!F18</f>
        <v>0</v>
      </c>
      <c r="G74" s="32">
        <f>+REGIONIV!G18</f>
        <v>1</v>
      </c>
      <c r="H74" s="32">
        <f>+REGIONIV!H18</f>
        <v>0</v>
      </c>
      <c r="I74" s="23">
        <f t="shared" si="37"/>
        <v>15</v>
      </c>
      <c r="K74" s="27" t="s">
        <v>7</v>
      </c>
      <c r="L74" s="78">
        <f t="shared" si="40"/>
        <v>0.2</v>
      </c>
      <c r="M74" s="78">
        <f t="shared" si="41"/>
        <v>0.4</v>
      </c>
      <c r="N74" s="78">
        <f t="shared" si="42"/>
        <v>0.33333333333333331</v>
      </c>
      <c r="O74" s="78">
        <f t="shared" si="43"/>
        <v>0</v>
      </c>
      <c r="P74" s="78">
        <f t="shared" si="38"/>
        <v>6.6666666666666666E-2</v>
      </c>
      <c r="Q74" s="78">
        <f t="shared" si="39"/>
        <v>0</v>
      </c>
      <c r="R74" s="134">
        <f t="shared" si="44"/>
        <v>1</v>
      </c>
    </row>
    <row r="75" spans="1:18" x14ac:dyDescent="0.25">
      <c r="A75" s="215"/>
      <c r="B75" s="27" t="s">
        <v>24</v>
      </c>
      <c r="C75" s="32">
        <f>+REGIONV!C18</f>
        <v>3</v>
      </c>
      <c r="D75" s="32">
        <f>+REGIONV!D18</f>
        <v>4</v>
      </c>
      <c r="E75" s="32">
        <f>+REGIONV!E18</f>
        <v>4</v>
      </c>
      <c r="F75" s="32">
        <f>+REGIONV!F18</f>
        <v>3</v>
      </c>
      <c r="G75" s="32">
        <f>+REGIONV!G18</f>
        <v>0</v>
      </c>
      <c r="H75" s="32">
        <f>+REGIONV!H18</f>
        <v>0</v>
      </c>
      <c r="I75" s="23">
        <f t="shared" si="37"/>
        <v>14</v>
      </c>
      <c r="K75" s="27" t="s">
        <v>24</v>
      </c>
      <c r="L75" s="78">
        <f t="shared" si="40"/>
        <v>0.21428571428571427</v>
      </c>
      <c r="M75" s="78">
        <f t="shared" si="41"/>
        <v>0.2857142857142857</v>
      </c>
      <c r="N75" s="78">
        <f t="shared" si="42"/>
        <v>0.2857142857142857</v>
      </c>
      <c r="O75" s="78">
        <f t="shared" si="43"/>
        <v>0.21428571428571427</v>
      </c>
      <c r="P75" s="78">
        <f t="shared" si="38"/>
        <v>0</v>
      </c>
      <c r="Q75" s="78">
        <f t="shared" si="39"/>
        <v>0</v>
      </c>
      <c r="R75" s="134">
        <f t="shared" si="44"/>
        <v>1</v>
      </c>
    </row>
    <row r="76" spans="1:18" ht="15" customHeight="1" x14ac:dyDescent="0.25">
      <c r="A76" s="215"/>
      <c r="B76" s="27" t="s">
        <v>25</v>
      </c>
      <c r="C76" s="32">
        <f>+REGIONVI!C18</f>
        <v>1</v>
      </c>
      <c r="D76" s="32">
        <f>+REGIONVI!D18</f>
        <v>4</v>
      </c>
      <c r="E76" s="32">
        <f>+REGIONVI!E18</f>
        <v>3</v>
      </c>
      <c r="F76" s="32">
        <f>+REGIONVI!F18</f>
        <v>3</v>
      </c>
      <c r="G76" s="32">
        <f>+REGIONVI!G18</f>
        <v>0</v>
      </c>
      <c r="H76" s="32">
        <f>+REGIONVI!H18</f>
        <v>0</v>
      </c>
      <c r="I76" s="23">
        <f t="shared" si="37"/>
        <v>11</v>
      </c>
      <c r="K76" s="27" t="s">
        <v>25</v>
      </c>
      <c r="L76" s="78">
        <f t="shared" si="40"/>
        <v>9.0909090909090912E-2</v>
      </c>
      <c r="M76" s="78">
        <f t="shared" si="41"/>
        <v>0.36363636363636365</v>
      </c>
      <c r="N76" s="78">
        <f t="shared" si="42"/>
        <v>0.27272727272727271</v>
      </c>
      <c r="O76" s="78">
        <f t="shared" si="43"/>
        <v>0.27272727272727271</v>
      </c>
      <c r="P76" s="78">
        <f t="shared" si="38"/>
        <v>0</v>
      </c>
      <c r="Q76" s="78">
        <f t="shared" si="39"/>
        <v>0</v>
      </c>
      <c r="R76" s="134">
        <f t="shared" si="44"/>
        <v>1</v>
      </c>
    </row>
    <row r="77" spans="1:18" ht="28.5" x14ac:dyDescent="0.25">
      <c r="A77" s="215"/>
      <c r="B77" s="27" t="s">
        <v>26</v>
      </c>
      <c r="C77" s="32">
        <f>+REGIONVII!C18</f>
        <v>6</v>
      </c>
      <c r="D77" s="32">
        <f>+REGIONVII!D18</f>
        <v>4</v>
      </c>
      <c r="E77" s="32">
        <f>+REGIONVII!E18</f>
        <v>2</v>
      </c>
      <c r="F77" s="32">
        <f>+REGIONVII!F18</f>
        <v>2</v>
      </c>
      <c r="G77" s="32">
        <f>+REGIONVII!G18</f>
        <v>0</v>
      </c>
      <c r="H77" s="32">
        <f>+REGIONVII!H18</f>
        <v>0</v>
      </c>
      <c r="I77" s="23">
        <f t="shared" si="37"/>
        <v>14</v>
      </c>
      <c r="K77" s="27" t="s">
        <v>26</v>
      </c>
      <c r="L77" s="78">
        <f t="shared" si="40"/>
        <v>0.42857142857142855</v>
      </c>
      <c r="M77" s="78">
        <f t="shared" si="41"/>
        <v>0.2857142857142857</v>
      </c>
      <c r="N77" s="78">
        <f t="shared" si="42"/>
        <v>0.14285714285714285</v>
      </c>
      <c r="O77" s="78">
        <f t="shared" si="43"/>
        <v>0.14285714285714285</v>
      </c>
      <c r="P77" s="78">
        <f t="shared" si="38"/>
        <v>0</v>
      </c>
      <c r="Q77" s="78">
        <f t="shared" si="39"/>
        <v>0</v>
      </c>
      <c r="R77" s="134">
        <f t="shared" si="44"/>
        <v>0.99999999999999978</v>
      </c>
    </row>
    <row r="78" spans="1:18" ht="28.5" x14ac:dyDescent="0.25">
      <c r="A78" s="215"/>
      <c r="B78" s="27" t="s">
        <v>11</v>
      </c>
      <c r="C78" s="32">
        <f>+REGIONVIII!C18</f>
        <v>2</v>
      </c>
      <c r="D78" s="32">
        <f>+REGIONVIII!D18</f>
        <v>5</v>
      </c>
      <c r="E78" s="32">
        <f>+REGIONVIII!E18</f>
        <v>5</v>
      </c>
      <c r="F78" s="32">
        <f>+REGIONVIII!F18</f>
        <v>0</v>
      </c>
      <c r="G78" s="32">
        <f>+REGIONVIII!G18</f>
        <v>0</v>
      </c>
      <c r="H78" s="32">
        <f>+REGIONVIII!H18</f>
        <v>0</v>
      </c>
      <c r="I78" s="23">
        <f t="shared" si="37"/>
        <v>12</v>
      </c>
      <c r="K78" s="27" t="s">
        <v>11</v>
      </c>
      <c r="L78" s="78">
        <f t="shared" si="40"/>
        <v>0.16666666666666666</v>
      </c>
      <c r="M78" s="78">
        <f t="shared" si="41"/>
        <v>0.41666666666666669</v>
      </c>
      <c r="N78" s="78">
        <f t="shared" si="42"/>
        <v>0.41666666666666669</v>
      </c>
      <c r="O78" s="78">
        <f t="shared" si="43"/>
        <v>0</v>
      </c>
      <c r="P78" s="78">
        <f t="shared" si="38"/>
        <v>0</v>
      </c>
      <c r="Q78" s="78">
        <f t="shared" si="39"/>
        <v>0</v>
      </c>
      <c r="R78" s="134">
        <f t="shared" si="44"/>
        <v>1</v>
      </c>
    </row>
    <row r="79" spans="1:18" ht="28.5" x14ac:dyDescent="0.25">
      <c r="A79" s="215"/>
      <c r="B79" s="33" t="s">
        <v>28</v>
      </c>
      <c r="C79" s="28">
        <f t="shared" ref="C79:I79" si="45">SUM(C70:C78)</f>
        <v>33</v>
      </c>
      <c r="D79" s="28">
        <f t="shared" si="45"/>
        <v>52</v>
      </c>
      <c r="E79" s="28">
        <f t="shared" si="45"/>
        <v>51</v>
      </c>
      <c r="F79" s="28">
        <f t="shared" si="45"/>
        <v>19</v>
      </c>
      <c r="G79" s="28">
        <f t="shared" si="45"/>
        <v>3</v>
      </c>
      <c r="H79" s="28">
        <f t="shared" si="45"/>
        <v>1</v>
      </c>
      <c r="I79" s="28">
        <f t="shared" si="45"/>
        <v>159</v>
      </c>
      <c r="K79" s="33" t="s">
        <v>28</v>
      </c>
      <c r="L79" s="34">
        <f t="shared" si="40"/>
        <v>0.20754716981132076</v>
      </c>
      <c r="M79" s="34">
        <f t="shared" si="41"/>
        <v>0.32704402515723269</v>
      </c>
      <c r="N79" s="34">
        <f t="shared" si="42"/>
        <v>0.32075471698113206</v>
      </c>
      <c r="O79" s="34">
        <f t="shared" si="43"/>
        <v>0.11949685534591195</v>
      </c>
      <c r="P79" s="34">
        <f t="shared" si="38"/>
        <v>1.8867924528301886E-2</v>
      </c>
      <c r="Q79" s="34">
        <f t="shared" si="39"/>
        <v>6.2893081761006293E-3</v>
      </c>
      <c r="R79" s="35">
        <f t="shared" si="44"/>
        <v>1</v>
      </c>
    </row>
    <row r="80" spans="1:18" ht="15.75" x14ac:dyDescent="0.25">
      <c r="B80" s="207"/>
      <c r="C80" s="207"/>
      <c r="D80" s="207"/>
      <c r="E80" s="207"/>
      <c r="F80" s="207"/>
      <c r="G80" s="207"/>
      <c r="H80" s="207"/>
      <c r="I80" s="207"/>
      <c r="K80" s="207" t="s">
        <v>29</v>
      </c>
      <c r="L80" s="207"/>
      <c r="M80" s="207"/>
      <c r="N80" s="207"/>
      <c r="O80" s="207"/>
      <c r="P80" s="207"/>
      <c r="Q80" s="207"/>
      <c r="R80" s="207"/>
    </row>
    <row r="81" spans="1:18" x14ac:dyDescent="0.25">
      <c r="B81" s="210" t="s">
        <v>65</v>
      </c>
      <c r="C81" s="211"/>
      <c r="D81" s="211"/>
      <c r="E81" s="211"/>
      <c r="F81" s="211"/>
      <c r="G81" s="211"/>
      <c r="H81" s="211"/>
      <c r="I81" s="212"/>
      <c r="K81" s="210" t="s">
        <v>65</v>
      </c>
      <c r="L81" s="211"/>
      <c r="M81" s="211"/>
      <c r="N81" s="211"/>
      <c r="O81" s="211"/>
      <c r="P81" s="211"/>
      <c r="Q81" s="211"/>
      <c r="R81" s="212"/>
    </row>
    <row r="82" spans="1:18" ht="15.75" x14ac:dyDescent="0.25">
      <c r="A82" s="215" t="s">
        <v>80</v>
      </c>
      <c r="B82" s="62"/>
      <c r="C82" s="63" t="s">
        <v>42</v>
      </c>
      <c r="D82" s="63" t="s">
        <v>13</v>
      </c>
      <c r="E82" s="63" t="s">
        <v>14</v>
      </c>
      <c r="F82" s="63" t="s">
        <v>15</v>
      </c>
      <c r="G82" s="63" t="s">
        <v>16</v>
      </c>
      <c r="H82" s="63" t="s">
        <v>17</v>
      </c>
      <c r="I82" s="63" t="s">
        <v>21</v>
      </c>
      <c r="K82" s="62" t="s">
        <v>29</v>
      </c>
      <c r="L82" s="63" t="s">
        <v>42</v>
      </c>
      <c r="M82" s="63" t="s">
        <v>13</v>
      </c>
      <c r="N82" s="63" t="s">
        <v>14</v>
      </c>
      <c r="O82" s="63" t="s">
        <v>15</v>
      </c>
      <c r="P82" s="63" t="s">
        <v>16</v>
      </c>
      <c r="Q82" s="63" t="s">
        <v>17</v>
      </c>
      <c r="R82" s="63" t="s">
        <v>21</v>
      </c>
    </row>
    <row r="83" spans="1:18" x14ac:dyDescent="0.25">
      <c r="A83" s="215"/>
      <c r="B83" s="27" t="s">
        <v>23</v>
      </c>
      <c r="C83" s="32">
        <f>+'REGION O'!C20</f>
        <v>2</v>
      </c>
      <c r="D83" s="32">
        <f>+'REGION O'!D20</f>
        <v>8</v>
      </c>
      <c r="E83" s="32">
        <f>+'REGION O'!E20</f>
        <v>14</v>
      </c>
      <c r="F83" s="32">
        <f>+'REGION O'!F20</f>
        <v>13</v>
      </c>
      <c r="G83" s="32">
        <f>+'REGION O'!G20</f>
        <v>4</v>
      </c>
      <c r="H83" s="32">
        <f>+'REGION O'!H20</f>
        <v>0</v>
      </c>
      <c r="I83" s="22">
        <f t="shared" ref="I83:I91" si="46">SUM(C83:H83)</f>
        <v>41</v>
      </c>
      <c r="K83" s="27" t="s">
        <v>23</v>
      </c>
      <c r="L83" s="78">
        <f>+C83/I83</f>
        <v>4.878048780487805E-2</v>
      </c>
      <c r="M83" s="78">
        <f>+D83/I83</f>
        <v>0.1951219512195122</v>
      </c>
      <c r="N83" s="78">
        <f>+E83/I83</f>
        <v>0.34146341463414637</v>
      </c>
      <c r="O83" s="78">
        <f>+F83/I83</f>
        <v>0.31707317073170732</v>
      </c>
      <c r="P83" s="78">
        <f>+G83/I83</f>
        <v>9.7560975609756101E-2</v>
      </c>
      <c r="Q83" s="78">
        <f>+H83/I83</f>
        <v>0</v>
      </c>
      <c r="R83" s="36">
        <f>SUM(L83:Q83)</f>
        <v>1.0000000000000002</v>
      </c>
    </row>
    <row r="84" spans="1:18" x14ac:dyDescent="0.25">
      <c r="A84" s="215"/>
      <c r="B84" s="37" t="s">
        <v>4</v>
      </c>
      <c r="C84" s="59">
        <f>+'REGION I'!C20</f>
        <v>0</v>
      </c>
      <c r="D84" s="59">
        <f>+'REGION I'!D20</f>
        <v>2</v>
      </c>
      <c r="E84" s="59">
        <f>+'REGION I'!E20</f>
        <v>2</v>
      </c>
      <c r="F84" s="59">
        <f>+'REGION I'!F20</f>
        <v>5</v>
      </c>
      <c r="G84" s="59">
        <f>+'REGION I'!G20</f>
        <v>2</v>
      </c>
      <c r="H84" s="59">
        <f>+'REGION I'!H20</f>
        <v>0</v>
      </c>
      <c r="I84" s="29">
        <f t="shared" si="46"/>
        <v>11</v>
      </c>
      <c r="K84" s="27" t="s">
        <v>4</v>
      </c>
      <c r="L84" s="78">
        <f t="shared" ref="L84:L92" si="47">+C84/I84</f>
        <v>0</v>
      </c>
      <c r="M84" s="78">
        <f t="shared" ref="M84:M92" si="48">+D84/I84</f>
        <v>0.18181818181818182</v>
      </c>
      <c r="N84" s="78">
        <f t="shared" ref="N84:N92" si="49">+E84/I84</f>
        <v>0.18181818181818182</v>
      </c>
      <c r="O84" s="78">
        <f t="shared" ref="O84:O92" si="50">+F84/I84</f>
        <v>0.45454545454545453</v>
      </c>
      <c r="P84" s="78">
        <f t="shared" ref="P84:P92" si="51">+G84/I84</f>
        <v>0.18181818181818182</v>
      </c>
      <c r="Q84" s="78">
        <f t="shared" ref="Q84:Q92" si="52">+H84/I84</f>
        <v>0</v>
      </c>
      <c r="R84" s="36">
        <f t="shared" ref="R84:R92" si="53">SUM(L84:Q84)</f>
        <v>1</v>
      </c>
    </row>
    <row r="85" spans="1:18" x14ac:dyDescent="0.25">
      <c r="A85" s="215"/>
      <c r="B85" s="37" t="s">
        <v>5</v>
      </c>
      <c r="C85" s="59">
        <f>+'REGION II'!C20</f>
        <v>3</v>
      </c>
      <c r="D85" s="59">
        <f>+'REGION II'!D20</f>
        <v>3</v>
      </c>
      <c r="E85" s="59">
        <f>+'REGION II'!E20</f>
        <v>8</v>
      </c>
      <c r="F85" s="59">
        <f>+'REGION II'!F20</f>
        <v>11</v>
      </c>
      <c r="G85" s="59">
        <f>+'REGION II'!G20</f>
        <v>4</v>
      </c>
      <c r="H85" s="59">
        <f>+'REGION II'!H20</f>
        <v>0</v>
      </c>
      <c r="I85" s="29">
        <f t="shared" si="46"/>
        <v>29</v>
      </c>
      <c r="K85" s="27" t="s">
        <v>5</v>
      </c>
      <c r="L85" s="78">
        <f t="shared" si="47"/>
        <v>0.10344827586206896</v>
      </c>
      <c r="M85" s="78">
        <f t="shared" si="48"/>
        <v>0.10344827586206896</v>
      </c>
      <c r="N85" s="78">
        <f t="shared" si="49"/>
        <v>0.27586206896551724</v>
      </c>
      <c r="O85" s="78">
        <f t="shared" si="50"/>
        <v>0.37931034482758619</v>
      </c>
      <c r="P85" s="78">
        <f t="shared" si="51"/>
        <v>0.13793103448275862</v>
      </c>
      <c r="Q85" s="78">
        <f t="shared" si="52"/>
        <v>0</v>
      </c>
      <c r="R85" s="36">
        <f t="shared" si="53"/>
        <v>1</v>
      </c>
    </row>
    <row r="86" spans="1:18" x14ac:dyDescent="0.25">
      <c r="A86" s="215"/>
      <c r="B86" s="37" t="s">
        <v>6</v>
      </c>
      <c r="C86" s="59">
        <f>+REGIONIII!C20</f>
        <v>3</v>
      </c>
      <c r="D86" s="59">
        <f>+REGIONIII!D20</f>
        <v>4</v>
      </c>
      <c r="E86" s="59">
        <f>+REGIONIII!E20</f>
        <v>7</v>
      </c>
      <c r="F86" s="59">
        <f>+REGIONIII!F20</f>
        <v>4</v>
      </c>
      <c r="G86" s="59">
        <f>+REGIONIII!G20</f>
        <v>0</v>
      </c>
      <c r="H86" s="59">
        <f>+REGIONIII!H20</f>
        <v>0</v>
      </c>
      <c r="I86" s="29">
        <f t="shared" si="46"/>
        <v>18</v>
      </c>
      <c r="K86" s="27" t="s">
        <v>6</v>
      </c>
      <c r="L86" s="78">
        <f t="shared" si="47"/>
        <v>0.16666666666666666</v>
      </c>
      <c r="M86" s="78">
        <f t="shared" si="48"/>
        <v>0.22222222222222221</v>
      </c>
      <c r="N86" s="78">
        <f t="shared" si="49"/>
        <v>0.3888888888888889</v>
      </c>
      <c r="O86" s="78">
        <f t="shared" si="50"/>
        <v>0.22222222222222221</v>
      </c>
      <c r="P86" s="78">
        <f t="shared" si="51"/>
        <v>0</v>
      </c>
      <c r="Q86" s="78">
        <f t="shared" si="52"/>
        <v>0</v>
      </c>
      <c r="R86" s="36">
        <f t="shared" si="53"/>
        <v>0.99999999999999989</v>
      </c>
    </row>
    <row r="87" spans="1:18" ht="25.5" customHeight="1" x14ac:dyDescent="0.25">
      <c r="A87" s="215"/>
      <c r="B87" s="37" t="s">
        <v>7</v>
      </c>
      <c r="C87" s="59">
        <f>+REGIONIV!C20</f>
        <v>1</v>
      </c>
      <c r="D87" s="59">
        <f>+REGIONIV!D20</f>
        <v>1</v>
      </c>
      <c r="E87" s="59">
        <f>+REGIONIV!E20</f>
        <v>10</v>
      </c>
      <c r="F87" s="59">
        <f>+REGIONIV!F20</f>
        <v>3</v>
      </c>
      <c r="G87" s="59">
        <f>+REGIONIV!G20</f>
        <v>0</v>
      </c>
      <c r="H87" s="59">
        <f>+REGIONIV!H20</f>
        <v>0</v>
      </c>
      <c r="I87" s="29">
        <f t="shared" si="46"/>
        <v>15</v>
      </c>
      <c r="K87" s="27" t="s">
        <v>7</v>
      </c>
      <c r="L87" s="78">
        <f t="shared" si="47"/>
        <v>6.6666666666666666E-2</v>
      </c>
      <c r="M87" s="78">
        <f t="shared" si="48"/>
        <v>6.6666666666666666E-2</v>
      </c>
      <c r="N87" s="78">
        <f t="shared" si="49"/>
        <v>0.66666666666666663</v>
      </c>
      <c r="O87" s="78">
        <f t="shared" si="50"/>
        <v>0.2</v>
      </c>
      <c r="P87" s="78">
        <f t="shared" si="51"/>
        <v>0</v>
      </c>
      <c r="Q87" s="78">
        <f t="shared" si="52"/>
        <v>0</v>
      </c>
      <c r="R87" s="36">
        <f t="shared" si="53"/>
        <v>1</v>
      </c>
    </row>
    <row r="88" spans="1:18" x14ac:dyDescent="0.25">
      <c r="A88" s="215"/>
      <c r="B88" s="37" t="s">
        <v>24</v>
      </c>
      <c r="C88" s="59">
        <f>+REGIONV!C20</f>
        <v>3</v>
      </c>
      <c r="D88" s="59">
        <f>+REGIONV!D20</f>
        <v>2</v>
      </c>
      <c r="E88" s="59">
        <f>+REGIONV!E20</f>
        <v>3</v>
      </c>
      <c r="F88" s="59">
        <f>+REGIONV!F20</f>
        <v>4</v>
      </c>
      <c r="G88" s="59">
        <f>+REGIONV!G20</f>
        <v>1</v>
      </c>
      <c r="H88" s="59">
        <f>+REGIONV!H20</f>
        <v>0</v>
      </c>
      <c r="I88" s="29">
        <f t="shared" si="46"/>
        <v>13</v>
      </c>
      <c r="K88" s="27" t="s">
        <v>24</v>
      </c>
      <c r="L88" s="78">
        <f t="shared" si="47"/>
        <v>0.23076923076923078</v>
      </c>
      <c r="M88" s="78">
        <f t="shared" si="48"/>
        <v>0.15384615384615385</v>
      </c>
      <c r="N88" s="78">
        <f t="shared" si="49"/>
        <v>0.23076923076923078</v>
      </c>
      <c r="O88" s="78">
        <f t="shared" si="50"/>
        <v>0.30769230769230771</v>
      </c>
      <c r="P88" s="78">
        <f t="shared" si="51"/>
        <v>7.6923076923076927E-2</v>
      </c>
      <c r="Q88" s="78">
        <f t="shared" si="52"/>
        <v>0</v>
      </c>
      <c r="R88" s="36">
        <f t="shared" si="53"/>
        <v>1</v>
      </c>
    </row>
    <row r="89" spans="1:18" ht="15" customHeight="1" x14ac:dyDescent="0.25">
      <c r="A89" s="215"/>
      <c r="B89" s="37" t="s">
        <v>25</v>
      </c>
      <c r="C89" s="59">
        <f>+REGIONVI!C20</f>
        <v>2</v>
      </c>
      <c r="D89" s="59">
        <f>+REGIONVI!D20</f>
        <v>3</v>
      </c>
      <c r="E89" s="59">
        <f>+REGIONVI!E20</f>
        <v>3</v>
      </c>
      <c r="F89" s="59">
        <f>+REGIONVI!F20</f>
        <v>5</v>
      </c>
      <c r="G89" s="59">
        <f>+REGIONVI!G20</f>
        <v>0</v>
      </c>
      <c r="H89" s="59">
        <f>+REGIONVI!H20</f>
        <v>0</v>
      </c>
      <c r="I89" s="29">
        <f t="shared" si="46"/>
        <v>13</v>
      </c>
      <c r="K89" s="27" t="s">
        <v>25</v>
      </c>
      <c r="L89" s="78">
        <f t="shared" si="47"/>
        <v>0.15384615384615385</v>
      </c>
      <c r="M89" s="78">
        <f t="shared" si="48"/>
        <v>0.23076923076923078</v>
      </c>
      <c r="N89" s="78">
        <f t="shared" si="49"/>
        <v>0.23076923076923078</v>
      </c>
      <c r="O89" s="78">
        <f t="shared" si="50"/>
        <v>0.38461538461538464</v>
      </c>
      <c r="P89" s="78">
        <f t="shared" si="51"/>
        <v>0</v>
      </c>
      <c r="Q89" s="78">
        <f t="shared" si="52"/>
        <v>0</v>
      </c>
      <c r="R89" s="36">
        <f t="shared" si="53"/>
        <v>1</v>
      </c>
    </row>
    <row r="90" spans="1:18" ht="28.5" customHeight="1" x14ac:dyDescent="0.25">
      <c r="A90" s="215"/>
      <c r="B90" s="37" t="s">
        <v>26</v>
      </c>
      <c r="C90" s="59">
        <f>+REGIONVII!C20</f>
        <v>2</v>
      </c>
      <c r="D90" s="59">
        <f>+REGIONVII!D20</f>
        <v>3</v>
      </c>
      <c r="E90" s="59">
        <f>+REGIONVII!E20</f>
        <v>6</v>
      </c>
      <c r="F90" s="59">
        <f>+REGIONVII!F20</f>
        <v>4</v>
      </c>
      <c r="G90" s="59">
        <f>+REGIONVII!G20</f>
        <v>1</v>
      </c>
      <c r="H90" s="59">
        <f>+REGIONVII!H20</f>
        <v>0</v>
      </c>
      <c r="I90" s="29">
        <f t="shared" si="46"/>
        <v>16</v>
      </c>
      <c r="K90" s="27" t="s">
        <v>26</v>
      </c>
      <c r="L90" s="78">
        <f t="shared" si="47"/>
        <v>0.125</v>
      </c>
      <c r="M90" s="78">
        <f t="shared" si="48"/>
        <v>0.1875</v>
      </c>
      <c r="N90" s="78">
        <f t="shared" si="49"/>
        <v>0.375</v>
      </c>
      <c r="O90" s="78">
        <f t="shared" si="50"/>
        <v>0.25</v>
      </c>
      <c r="P90" s="78">
        <f t="shared" si="51"/>
        <v>6.25E-2</v>
      </c>
      <c r="Q90" s="78">
        <f t="shared" si="52"/>
        <v>0</v>
      </c>
      <c r="R90" s="36">
        <f t="shared" si="53"/>
        <v>1</v>
      </c>
    </row>
    <row r="91" spans="1:18" ht="28.5" x14ac:dyDescent="0.25">
      <c r="A91" s="215"/>
      <c r="B91" s="37" t="s">
        <v>11</v>
      </c>
      <c r="C91" s="59">
        <f>+REGIONVIII!C20</f>
        <v>1</v>
      </c>
      <c r="D91" s="59">
        <f>+REGIONVIII!D20</f>
        <v>2</v>
      </c>
      <c r="E91" s="59">
        <f>+REGIONVIII!E20</f>
        <v>7</v>
      </c>
      <c r="F91" s="59">
        <f>+REGIONVIII!F20</f>
        <v>3</v>
      </c>
      <c r="G91" s="59">
        <f>+REGIONVIII!G20</f>
        <v>0</v>
      </c>
      <c r="H91" s="59">
        <f>+REGIONVIII!H20</f>
        <v>0</v>
      </c>
      <c r="I91" s="29">
        <f t="shared" si="46"/>
        <v>13</v>
      </c>
      <c r="K91" s="27" t="s">
        <v>11</v>
      </c>
      <c r="L91" s="78">
        <f t="shared" si="47"/>
        <v>7.6923076923076927E-2</v>
      </c>
      <c r="M91" s="78">
        <f t="shared" si="48"/>
        <v>0.15384615384615385</v>
      </c>
      <c r="N91" s="78">
        <f t="shared" si="49"/>
        <v>0.53846153846153844</v>
      </c>
      <c r="O91" s="78">
        <f t="shared" si="50"/>
        <v>0.23076923076923078</v>
      </c>
      <c r="P91" s="78">
        <f t="shared" si="51"/>
        <v>0</v>
      </c>
      <c r="Q91" s="78">
        <f t="shared" si="52"/>
        <v>0</v>
      </c>
      <c r="R91" s="36">
        <f t="shared" si="53"/>
        <v>1</v>
      </c>
    </row>
    <row r="92" spans="1:18" ht="33" customHeight="1" x14ac:dyDescent="0.25">
      <c r="A92" s="130"/>
      <c r="B92" s="33" t="s">
        <v>28</v>
      </c>
      <c r="C92" s="28">
        <f t="shared" ref="C92:I92" si="54">SUM(C83:C91)</f>
        <v>17</v>
      </c>
      <c r="D92" s="28">
        <f t="shared" si="54"/>
        <v>28</v>
      </c>
      <c r="E92" s="28">
        <f t="shared" si="54"/>
        <v>60</v>
      </c>
      <c r="F92" s="28">
        <f t="shared" si="54"/>
        <v>52</v>
      </c>
      <c r="G92" s="28">
        <f t="shared" si="54"/>
        <v>12</v>
      </c>
      <c r="H92" s="28">
        <f t="shared" si="54"/>
        <v>0</v>
      </c>
      <c r="I92" s="28">
        <f t="shared" si="54"/>
        <v>169</v>
      </c>
      <c r="K92" s="33" t="s">
        <v>28</v>
      </c>
      <c r="L92" s="34">
        <f t="shared" si="47"/>
        <v>0.10059171597633136</v>
      </c>
      <c r="M92" s="34">
        <f t="shared" si="48"/>
        <v>0.16568047337278108</v>
      </c>
      <c r="N92" s="34">
        <f t="shared" si="49"/>
        <v>0.35502958579881655</v>
      </c>
      <c r="O92" s="34">
        <f t="shared" si="50"/>
        <v>0.30769230769230771</v>
      </c>
      <c r="P92" s="34">
        <f t="shared" si="51"/>
        <v>7.1005917159763315E-2</v>
      </c>
      <c r="Q92" s="34">
        <f t="shared" si="52"/>
        <v>0</v>
      </c>
      <c r="R92" s="35">
        <f t="shared" si="53"/>
        <v>1</v>
      </c>
    </row>
    <row r="93" spans="1:18" ht="33" customHeight="1" x14ac:dyDescent="0.25">
      <c r="B93" s="41"/>
      <c r="C93" s="42"/>
      <c r="D93" s="42"/>
      <c r="E93" s="42"/>
      <c r="F93" s="42"/>
      <c r="G93" s="42"/>
      <c r="H93" s="42"/>
      <c r="I93" s="42"/>
      <c r="J93" s="13"/>
      <c r="K93" s="41"/>
      <c r="L93" s="43"/>
      <c r="M93" s="43"/>
      <c r="N93" s="43"/>
      <c r="O93" s="43"/>
      <c r="P93" s="43"/>
      <c r="Q93" s="43"/>
      <c r="R93" s="44"/>
    </row>
    <row r="94" spans="1:18" ht="33" customHeight="1" x14ac:dyDescent="0.25">
      <c r="B94" s="41"/>
      <c r="C94" s="42"/>
      <c r="D94" s="42"/>
      <c r="E94" s="42"/>
      <c r="F94" s="42"/>
      <c r="G94" s="42"/>
      <c r="H94" s="42"/>
      <c r="I94" s="42"/>
      <c r="J94" s="13"/>
      <c r="K94" s="41"/>
      <c r="L94" s="43"/>
      <c r="M94" s="43"/>
      <c r="N94" s="43"/>
      <c r="O94" s="43"/>
      <c r="P94" s="43"/>
      <c r="Q94" s="43"/>
      <c r="R94" s="44"/>
    </row>
    <row r="95" spans="1:18" ht="33" customHeight="1" x14ac:dyDescent="0.25">
      <c r="B95" s="41"/>
      <c r="C95" s="42"/>
      <c r="D95" s="42"/>
      <c r="E95" s="42"/>
      <c r="F95" s="42"/>
      <c r="G95" s="42"/>
      <c r="H95" s="42"/>
      <c r="I95" s="42"/>
      <c r="J95" s="13"/>
      <c r="K95" s="41"/>
      <c r="L95" s="43"/>
      <c r="M95" s="43"/>
      <c r="N95" s="43"/>
      <c r="O95" s="43"/>
      <c r="P95" s="43"/>
      <c r="Q95" s="43"/>
      <c r="R95" s="44"/>
    </row>
    <row r="96" spans="1:18" ht="31.5" customHeight="1" x14ac:dyDescent="0.25">
      <c r="B96" s="209" t="s">
        <v>59</v>
      </c>
      <c r="C96" s="20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</row>
    <row r="97" spans="1:18" ht="24" customHeight="1" x14ac:dyDescent="0.25">
      <c r="B97" s="139" t="s">
        <v>43</v>
      </c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</row>
    <row r="98" spans="1:18" x14ac:dyDescent="0.25">
      <c r="A98" s="130"/>
      <c r="B98" s="210" t="s">
        <v>66</v>
      </c>
      <c r="C98" s="211"/>
      <c r="D98" s="211"/>
      <c r="E98" s="211"/>
      <c r="F98" s="211"/>
      <c r="G98" s="211"/>
      <c r="H98" s="211"/>
      <c r="I98" s="212"/>
      <c r="K98" s="210" t="s">
        <v>66</v>
      </c>
      <c r="L98" s="211"/>
      <c r="M98" s="211"/>
      <c r="N98" s="211"/>
      <c r="O98" s="211"/>
      <c r="P98" s="211"/>
      <c r="Q98" s="211"/>
      <c r="R98" s="212"/>
    </row>
    <row r="99" spans="1:18" ht="15.75" x14ac:dyDescent="0.25">
      <c r="A99" s="130"/>
      <c r="B99" s="62"/>
      <c r="C99" s="63" t="s">
        <v>42</v>
      </c>
      <c r="D99" s="63" t="s">
        <v>13</v>
      </c>
      <c r="E99" s="63" t="s">
        <v>14</v>
      </c>
      <c r="F99" s="63" t="s">
        <v>15</v>
      </c>
      <c r="G99" s="63" t="s">
        <v>16</v>
      </c>
      <c r="H99" s="63" t="s">
        <v>17</v>
      </c>
      <c r="I99" s="63" t="s">
        <v>21</v>
      </c>
      <c r="K99" s="62" t="s">
        <v>29</v>
      </c>
      <c r="L99" s="63" t="s">
        <v>42</v>
      </c>
      <c r="M99" s="63" t="s">
        <v>13</v>
      </c>
      <c r="N99" s="63" t="s">
        <v>14</v>
      </c>
      <c r="O99" s="63" t="s">
        <v>15</v>
      </c>
      <c r="P99" s="63" t="s">
        <v>16</v>
      </c>
      <c r="Q99" s="63" t="s">
        <v>17</v>
      </c>
      <c r="R99" s="63" t="s">
        <v>21</v>
      </c>
    </row>
    <row r="100" spans="1:18" x14ac:dyDescent="0.25">
      <c r="A100" s="130"/>
      <c r="B100" s="27" t="s">
        <v>23</v>
      </c>
      <c r="C100" s="32">
        <f>+'REGION O'!C21</f>
        <v>12</v>
      </c>
      <c r="D100" s="32">
        <f>+'REGION O'!D21</f>
        <v>16</v>
      </c>
      <c r="E100" s="32">
        <f>+'REGION O'!E21</f>
        <v>9</v>
      </c>
      <c r="F100" s="32">
        <f>+'REGION O'!F21</f>
        <v>4</v>
      </c>
      <c r="G100" s="32">
        <f>+'REGION O'!G21</f>
        <v>0</v>
      </c>
      <c r="H100" s="32">
        <f>+'REGION O'!H21</f>
        <v>0</v>
      </c>
      <c r="I100" s="22">
        <f t="shared" ref="I100:I108" si="55">SUM(C100:H100)</f>
        <v>41</v>
      </c>
      <c r="K100" s="27" t="s">
        <v>23</v>
      </c>
      <c r="L100" s="78">
        <f>+C100/I100</f>
        <v>0.29268292682926828</v>
      </c>
      <c r="M100" s="78">
        <f>+D100/I100</f>
        <v>0.3902439024390244</v>
      </c>
      <c r="N100" s="78">
        <f>+E100/I100</f>
        <v>0.21951219512195122</v>
      </c>
      <c r="O100" s="78">
        <f>+F100/I100</f>
        <v>9.7560975609756101E-2</v>
      </c>
      <c r="P100" s="78">
        <f>+G100/I100</f>
        <v>0</v>
      </c>
      <c r="Q100" s="78">
        <f>+H100/I100</f>
        <v>0</v>
      </c>
      <c r="R100" s="30">
        <f>SUM(L100:Q100)</f>
        <v>0.99999999999999989</v>
      </c>
    </row>
    <row r="101" spans="1:18" x14ac:dyDescent="0.25">
      <c r="A101" s="130"/>
      <c r="B101" s="27" t="s">
        <v>4</v>
      </c>
      <c r="C101" s="32">
        <v>0</v>
      </c>
      <c r="D101" s="32">
        <v>6</v>
      </c>
      <c r="E101" s="32">
        <v>2</v>
      </c>
      <c r="F101" s="32">
        <v>3</v>
      </c>
      <c r="G101" s="32">
        <v>0</v>
      </c>
      <c r="H101" s="32">
        <v>0</v>
      </c>
      <c r="I101" s="22">
        <f t="shared" si="55"/>
        <v>11</v>
      </c>
      <c r="K101" s="27" t="s">
        <v>4</v>
      </c>
      <c r="L101" s="78">
        <f t="shared" ref="L101:L109" si="56">+C101/I101</f>
        <v>0</v>
      </c>
      <c r="M101" s="78">
        <f t="shared" ref="M101:M109" si="57">+D101/I101</f>
        <v>0.54545454545454541</v>
      </c>
      <c r="N101" s="78">
        <f t="shared" ref="N101:N109" si="58">+E101/I101</f>
        <v>0.18181818181818182</v>
      </c>
      <c r="O101" s="78">
        <f t="shared" ref="O101:O109" si="59">+F101/I101</f>
        <v>0.27272727272727271</v>
      </c>
      <c r="P101" s="78">
        <f t="shared" ref="P101:P109" si="60">+G101/I101</f>
        <v>0</v>
      </c>
      <c r="Q101" s="78">
        <f t="shared" ref="Q101:Q109" si="61">+H101/I101</f>
        <v>0</v>
      </c>
      <c r="R101" s="30">
        <f t="shared" ref="R101:R109" si="62">SUM(L101:Q101)</f>
        <v>1</v>
      </c>
    </row>
    <row r="102" spans="1:18" x14ac:dyDescent="0.25">
      <c r="A102" s="130"/>
      <c r="B102" s="27" t="s">
        <v>5</v>
      </c>
      <c r="C102" s="32">
        <f>+'REGION II'!C21</f>
        <v>13</v>
      </c>
      <c r="D102" s="32">
        <f>+'REGION II'!D21</f>
        <v>11</v>
      </c>
      <c r="E102" s="32">
        <f>+'REGION II'!E21</f>
        <v>5</v>
      </c>
      <c r="F102" s="32">
        <f>+'REGION II'!F21</f>
        <v>1</v>
      </c>
      <c r="G102" s="32">
        <f>+'REGION II'!G21</f>
        <v>0</v>
      </c>
      <c r="H102" s="32">
        <f>+'REGION II'!H21</f>
        <v>0</v>
      </c>
      <c r="I102" s="22">
        <f t="shared" si="55"/>
        <v>30</v>
      </c>
      <c r="K102" s="27" t="s">
        <v>5</v>
      </c>
      <c r="L102" s="78">
        <f t="shared" si="56"/>
        <v>0.43333333333333335</v>
      </c>
      <c r="M102" s="78">
        <f t="shared" si="57"/>
        <v>0.36666666666666664</v>
      </c>
      <c r="N102" s="78">
        <f t="shared" si="58"/>
        <v>0.16666666666666666</v>
      </c>
      <c r="O102" s="78">
        <f t="shared" si="59"/>
        <v>3.3333333333333333E-2</v>
      </c>
      <c r="P102" s="78">
        <f t="shared" si="60"/>
        <v>0</v>
      </c>
      <c r="Q102" s="78">
        <f t="shared" si="61"/>
        <v>0</v>
      </c>
      <c r="R102" s="30">
        <f t="shared" si="62"/>
        <v>1</v>
      </c>
    </row>
    <row r="103" spans="1:18" x14ac:dyDescent="0.25">
      <c r="A103" s="130"/>
      <c r="B103" s="27" t="s">
        <v>6</v>
      </c>
      <c r="C103" s="32">
        <f>+REGIONIII!C21</f>
        <v>4</v>
      </c>
      <c r="D103" s="32">
        <f>+REGIONIII!D21</f>
        <v>10</v>
      </c>
      <c r="E103" s="32">
        <f>+REGIONIII!E21</f>
        <v>3</v>
      </c>
      <c r="F103" s="32">
        <f>+REGIONIII!F21</f>
        <v>0</v>
      </c>
      <c r="G103" s="32">
        <f>+REGIONIII!G21</f>
        <v>0</v>
      </c>
      <c r="H103" s="32">
        <f>+REGIONIII!H21</f>
        <v>0</v>
      </c>
      <c r="I103" s="23">
        <f t="shared" si="55"/>
        <v>17</v>
      </c>
      <c r="K103" s="27" t="s">
        <v>6</v>
      </c>
      <c r="L103" s="78">
        <f t="shared" si="56"/>
        <v>0.23529411764705882</v>
      </c>
      <c r="M103" s="78">
        <f t="shared" si="57"/>
        <v>0.58823529411764708</v>
      </c>
      <c r="N103" s="78">
        <f t="shared" si="58"/>
        <v>0.17647058823529413</v>
      </c>
      <c r="O103" s="78">
        <f t="shared" si="59"/>
        <v>0</v>
      </c>
      <c r="P103" s="78">
        <f t="shared" si="60"/>
        <v>0</v>
      </c>
      <c r="Q103" s="78">
        <f t="shared" si="61"/>
        <v>0</v>
      </c>
      <c r="R103" s="30">
        <f t="shared" si="62"/>
        <v>1</v>
      </c>
    </row>
    <row r="104" spans="1:18" x14ac:dyDescent="0.25">
      <c r="A104" s="130"/>
      <c r="B104" s="27" t="s">
        <v>7</v>
      </c>
      <c r="C104" s="32">
        <f>+REGIONIV!C21</f>
        <v>4</v>
      </c>
      <c r="D104" s="32">
        <f>+REGIONIV!D21</f>
        <v>6</v>
      </c>
      <c r="E104" s="32">
        <f>+REGIONIV!E21</f>
        <v>3</v>
      </c>
      <c r="F104" s="32">
        <f>+REGIONIV!F21</f>
        <v>2</v>
      </c>
      <c r="G104" s="32">
        <f>+REGIONIV!G21</f>
        <v>0</v>
      </c>
      <c r="H104" s="32">
        <f>+REGIONIV!H21</f>
        <v>0</v>
      </c>
      <c r="I104" s="22">
        <f t="shared" si="55"/>
        <v>15</v>
      </c>
      <c r="K104" s="27" t="s">
        <v>7</v>
      </c>
      <c r="L104" s="78">
        <f t="shared" si="56"/>
        <v>0.26666666666666666</v>
      </c>
      <c r="M104" s="78">
        <f t="shared" si="57"/>
        <v>0.4</v>
      </c>
      <c r="N104" s="78">
        <f t="shared" si="58"/>
        <v>0.2</v>
      </c>
      <c r="O104" s="78">
        <f t="shared" si="59"/>
        <v>0.13333333333333333</v>
      </c>
      <c r="P104" s="78">
        <f t="shared" si="60"/>
        <v>0</v>
      </c>
      <c r="Q104" s="78">
        <f t="shared" si="61"/>
        <v>0</v>
      </c>
      <c r="R104" s="30">
        <f t="shared" si="62"/>
        <v>1</v>
      </c>
    </row>
    <row r="105" spans="1:18" x14ac:dyDescent="0.25">
      <c r="A105" s="130"/>
      <c r="B105" s="27" t="s">
        <v>24</v>
      </c>
      <c r="C105" s="32">
        <f>+REGIONV!C21</f>
        <v>5</v>
      </c>
      <c r="D105" s="32">
        <f>+REGIONV!D21</f>
        <v>4</v>
      </c>
      <c r="E105" s="32">
        <f>+REGIONV!E21</f>
        <v>3</v>
      </c>
      <c r="F105" s="32">
        <f>+REGIONV!F21</f>
        <v>0</v>
      </c>
      <c r="G105" s="32">
        <f>+REGIONV!G21</f>
        <v>0</v>
      </c>
      <c r="H105" s="32">
        <f>+REGIONV!H21</f>
        <v>0</v>
      </c>
      <c r="I105" s="22">
        <f t="shared" si="55"/>
        <v>12</v>
      </c>
      <c r="K105" s="27" t="s">
        <v>24</v>
      </c>
      <c r="L105" s="78">
        <f t="shared" si="56"/>
        <v>0.41666666666666669</v>
      </c>
      <c r="M105" s="78">
        <f t="shared" si="57"/>
        <v>0.33333333333333331</v>
      </c>
      <c r="N105" s="78">
        <f t="shared" si="58"/>
        <v>0.25</v>
      </c>
      <c r="O105" s="78">
        <f t="shared" si="59"/>
        <v>0</v>
      </c>
      <c r="P105" s="78">
        <f t="shared" si="60"/>
        <v>0</v>
      </c>
      <c r="Q105" s="78">
        <f t="shared" si="61"/>
        <v>0</v>
      </c>
      <c r="R105" s="30">
        <f t="shared" si="62"/>
        <v>1</v>
      </c>
    </row>
    <row r="106" spans="1:18" ht="15" customHeight="1" x14ac:dyDescent="0.25">
      <c r="A106" s="130"/>
      <c r="B106" s="27" t="s">
        <v>25</v>
      </c>
      <c r="C106" s="32">
        <f>+REGIONVI!C21</f>
        <v>4</v>
      </c>
      <c r="D106" s="32">
        <f>+REGIONVI!D21</f>
        <v>6</v>
      </c>
      <c r="E106" s="32">
        <f>+REGIONVI!E21</f>
        <v>2</v>
      </c>
      <c r="F106" s="32">
        <f>+REGIONVI!F21</f>
        <v>0</v>
      </c>
      <c r="G106" s="32">
        <f>+REGIONVI!G21</f>
        <v>0</v>
      </c>
      <c r="H106" s="32">
        <f>+REGIONVI!H21</f>
        <v>0</v>
      </c>
      <c r="I106" s="22">
        <f t="shared" si="55"/>
        <v>12</v>
      </c>
      <c r="K106" s="27" t="s">
        <v>25</v>
      </c>
      <c r="L106" s="78">
        <f t="shared" si="56"/>
        <v>0.33333333333333331</v>
      </c>
      <c r="M106" s="78">
        <f t="shared" si="57"/>
        <v>0.5</v>
      </c>
      <c r="N106" s="78">
        <f t="shared" si="58"/>
        <v>0.16666666666666666</v>
      </c>
      <c r="O106" s="78">
        <f t="shared" si="59"/>
        <v>0</v>
      </c>
      <c r="P106" s="78">
        <f t="shared" si="60"/>
        <v>0</v>
      </c>
      <c r="Q106" s="78">
        <f t="shared" si="61"/>
        <v>0</v>
      </c>
      <c r="R106" s="30">
        <f t="shared" si="62"/>
        <v>0.99999999999999989</v>
      </c>
    </row>
    <row r="107" spans="1:18" ht="28.5" x14ac:dyDescent="0.25">
      <c r="A107" s="130"/>
      <c r="B107" s="27" t="s">
        <v>26</v>
      </c>
      <c r="C107" s="32">
        <f>+REGIONVII!C21</f>
        <v>7</v>
      </c>
      <c r="D107" s="32">
        <f>+REGIONVII!D21</f>
        <v>6</v>
      </c>
      <c r="E107" s="32">
        <f>+REGIONVII!E21</f>
        <v>3</v>
      </c>
      <c r="F107" s="32">
        <f>+REGIONVII!F21</f>
        <v>0</v>
      </c>
      <c r="G107" s="32">
        <f>+REGIONVII!G21</f>
        <v>0</v>
      </c>
      <c r="H107" s="32">
        <f>+REGIONVII!H21</f>
        <v>0</v>
      </c>
      <c r="I107" s="22">
        <f t="shared" si="55"/>
        <v>16</v>
      </c>
      <c r="K107" s="27" t="s">
        <v>26</v>
      </c>
      <c r="L107" s="78">
        <f t="shared" si="56"/>
        <v>0.4375</v>
      </c>
      <c r="M107" s="78">
        <f t="shared" si="57"/>
        <v>0.375</v>
      </c>
      <c r="N107" s="78">
        <f t="shared" si="58"/>
        <v>0.1875</v>
      </c>
      <c r="O107" s="78">
        <f t="shared" si="59"/>
        <v>0</v>
      </c>
      <c r="P107" s="78">
        <f t="shared" si="60"/>
        <v>0</v>
      </c>
      <c r="Q107" s="78">
        <f t="shared" si="61"/>
        <v>0</v>
      </c>
      <c r="R107" s="30">
        <f t="shared" si="62"/>
        <v>1</v>
      </c>
    </row>
    <row r="108" spans="1:18" ht="56.25" x14ac:dyDescent="0.3">
      <c r="A108" s="131" t="s">
        <v>80</v>
      </c>
      <c r="B108" s="27" t="s">
        <v>11</v>
      </c>
      <c r="C108" s="32">
        <f>REGIONVIII!C21</f>
        <v>1</v>
      </c>
      <c r="D108" s="32">
        <f>REGIONVIII!D21</f>
        <v>7</v>
      </c>
      <c r="E108" s="32">
        <f>REGIONVIII!E21</f>
        <v>4</v>
      </c>
      <c r="F108" s="32">
        <f>REGIONVIII!F21</f>
        <v>1</v>
      </c>
      <c r="G108" s="32">
        <f>REGIONVIII!G21</f>
        <v>0</v>
      </c>
      <c r="H108" s="32">
        <f>REGIONVIII!H21</f>
        <v>0</v>
      </c>
      <c r="I108" s="22">
        <f t="shared" si="55"/>
        <v>13</v>
      </c>
      <c r="K108" s="27" t="s">
        <v>11</v>
      </c>
      <c r="L108" s="78">
        <f t="shared" si="56"/>
        <v>7.6923076923076927E-2</v>
      </c>
      <c r="M108" s="78">
        <f t="shared" si="57"/>
        <v>0.53846153846153844</v>
      </c>
      <c r="N108" s="78">
        <f t="shared" si="58"/>
        <v>0.30769230769230771</v>
      </c>
      <c r="O108" s="78">
        <f t="shared" si="59"/>
        <v>7.6923076923076927E-2</v>
      </c>
      <c r="P108" s="78">
        <f t="shared" si="60"/>
        <v>0</v>
      </c>
      <c r="Q108" s="78">
        <f t="shared" si="61"/>
        <v>0</v>
      </c>
      <c r="R108" s="30">
        <f t="shared" si="62"/>
        <v>1</v>
      </c>
    </row>
    <row r="109" spans="1:18" ht="28.5" x14ac:dyDescent="0.25">
      <c r="A109" s="130"/>
      <c r="B109" s="33" t="s">
        <v>28</v>
      </c>
      <c r="C109" s="28">
        <f t="shared" ref="C109:H109" si="63">SUM(C100:C108)</f>
        <v>50</v>
      </c>
      <c r="D109" s="28">
        <f t="shared" si="63"/>
        <v>72</v>
      </c>
      <c r="E109" s="28">
        <f t="shared" si="63"/>
        <v>34</v>
      </c>
      <c r="F109" s="28">
        <f t="shared" si="63"/>
        <v>11</v>
      </c>
      <c r="G109" s="28">
        <f t="shared" si="63"/>
        <v>0</v>
      </c>
      <c r="H109" s="28">
        <f t="shared" si="63"/>
        <v>0</v>
      </c>
      <c r="I109" s="60">
        <f>SUM(I100:I108)</f>
        <v>167</v>
      </c>
      <c r="K109" s="33" t="s">
        <v>28</v>
      </c>
      <c r="L109" s="34">
        <f t="shared" si="56"/>
        <v>0.29940119760479039</v>
      </c>
      <c r="M109" s="34">
        <f t="shared" si="57"/>
        <v>0.43113772455089822</v>
      </c>
      <c r="N109" s="34">
        <f t="shared" si="58"/>
        <v>0.20359281437125748</v>
      </c>
      <c r="O109" s="34">
        <f t="shared" si="59"/>
        <v>6.5868263473053898E-2</v>
      </c>
      <c r="P109" s="34">
        <f t="shared" si="60"/>
        <v>0</v>
      </c>
      <c r="Q109" s="34">
        <f t="shared" si="61"/>
        <v>0</v>
      </c>
      <c r="R109" s="34">
        <f t="shared" si="62"/>
        <v>1</v>
      </c>
    </row>
    <row r="110" spans="1:18" x14ac:dyDescent="0.25">
      <c r="A110" s="130"/>
      <c r="B110" s="210" t="s">
        <v>67</v>
      </c>
      <c r="C110" s="211"/>
      <c r="D110" s="211"/>
      <c r="E110" s="211"/>
      <c r="F110" s="211"/>
      <c r="G110" s="211"/>
      <c r="H110" s="211"/>
      <c r="I110" s="212"/>
      <c r="K110" s="210" t="s">
        <v>67</v>
      </c>
      <c r="L110" s="211"/>
      <c r="M110" s="211"/>
      <c r="N110" s="211"/>
      <c r="O110" s="211"/>
      <c r="P110" s="211"/>
      <c r="Q110" s="211"/>
      <c r="R110" s="212"/>
    </row>
    <row r="111" spans="1:18" ht="15.75" x14ac:dyDescent="0.25">
      <c r="A111" s="130"/>
      <c r="B111" s="62"/>
      <c r="C111" s="63" t="s">
        <v>42</v>
      </c>
      <c r="D111" s="63" t="s">
        <v>13</v>
      </c>
      <c r="E111" s="63" t="s">
        <v>14</v>
      </c>
      <c r="F111" s="63" t="s">
        <v>15</v>
      </c>
      <c r="G111" s="63" t="s">
        <v>16</v>
      </c>
      <c r="H111" s="63" t="s">
        <v>17</v>
      </c>
      <c r="I111" s="63" t="s">
        <v>21</v>
      </c>
      <c r="K111" s="62" t="s">
        <v>29</v>
      </c>
      <c r="L111" s="63" t="s">
        <v>42</v>
      </c>
      <c r="M111" s="63" t="s">
        <v>13</v>
      </c>
      <c r="N111" s="63" t="s">
        <v>14</v>
      </c>
      <c r="O111" s="63" t="s">
        <v>15</v>
      </c>
      <c r="P111" s="63" t="s">
        <v>16</v>
      </c>
      <c r="Q111" s="63" t="s">
        <v>17</v>
      </c>
      <c r="R111" s="63" t="s">
        <v>21</v>
      </c>
    </row>
    <row r="112" spans="1:18" x14ac:dyDescent="0.25">
      <c r="A112" s="130"/>
      <c r="B112" s="27" t="s">
        <v>23</v>
      </c>
      <c r="C112" s="32">
        <f>+'REGION O'!C22</f>
        <v>14</v>
      </c>
      <c r="D112" s="32">
        <f>+'REGION O'!D22</f>
        <v>16</v>
      </c>
      <c r="E112" s="32">
        <f>+'REGION O'!E22</f>
        <v>10</v>
      </c>
      <c r="F112" s="32">
        <f>+'REGION O'!F22</f>
        <v>1</v>
      </c>
      <c r="G112" s="32">
        <f>+'REGION O'!G22</f>
        <v>0</v>
      </c>
      <c r="H112" s="32">
        <f>+'REGION O'!H22</f>
        <v>0</v>
      </c>
      <c r="I112" s="22">
        <f t="shared" ref="I112:I120" si="64">SUM(C112:H112)</f>
        <v>41</v>
      </c>
      <c r="K112" s="27" t="s">
        <v>23</v>
      </c>
      <c r="L112" s="78">
        <f>+C112/I112</f>
        <v>0.34146341463414637</v>
      </c>
      <c r="M112" s="78">
        <f>+D112/I112</f>
        <v>0.3902439024390244</v>
      </c>
      <c r="N112" s="78">
        <f>+E112/I112</f>
        <v>0.24390243902439024</v>
      </c>
      <c r="O112" s="78">
        <f>+F112/I112</f>
        <v>2.4390243902439025E-2</v>
      </c>
      <c r="P112" s="78">
        <f>+G112/I112</f>
        <v>0</v>
      </c>
      <c r="Q112" s="78">
        <f>+H112/I112</f>
        <v>0</v>
      </c>
      <c r="R112" s="30">
        <f t="shared" ref="R112:R121" si="65">SUM(L112:Q112)</f>
        <v>1</v>
      </c>
    </row>
    <row r="113" spans="1:18" x14ac:dyDescent="0.25">
      <c r="A113" s="130"/>
      <c r="B113" s="27" t="s">
        <v>4</v>
      </c>
      <c r="C113" s="32">
        <f>'REGION I'!C22</f>
        <v>1</v>
      </c>
      <c r="D113" s="32">
        <f>'REGION I'!D22</f>
        <v>6</v>
      </c>
      <c r="E113" s="32">
        <f>'REGION I'!E22</f>
        <v>2</v>
      </c>
      <c r="F113" s="32">
        <f>'REGION I'!F22</f>
        <v>2</v>
      </c>
      <c r="G113" s="32">
        <f>'REGION I'!G22</f>
        <v>0</v>
      </c>
      <c r="H113" s="32">
        <f>'REGION I'!H22</f>
        <v>0</v>
      </c>
      <c r="I113" s="22">
        <f t="shared" si="64"/>
        <v>11</v>
      </c>
      <c r="K113" s="27" t="s">
        <v>4</v>
      </c>
      <c r="L113" s="78">
        <f t="shared" ref="L113:L121" si="66">+C113/I113</f>
        <v>9.0909090909090912E-2</v>
      </c>
      <c r="M113" s="78">
        <f t="shared" ref="M113:M121" si="67">+D113/I113</f>
        <v>0.54545454545454541</v>
      </c>
      <c r="N113" s="78">
        <f t="shared" ref="N113:N121" si="68">+E113/I113</f>
        <v>0.18181818181818182</v>
      </c>
      <c r="O113" s="78">
        <f t="shared" ref="O113:O121" si="69">+F113/I113</f>
        <v>0.18181818181818182</v>
      </c>
      <c r="P113" s="78">
        <f t="shared" ref="P113:P121" si="70">+G113/I113</f>
        <v>0</v>
      </c>
      <c r="Q113" s="78">
        <f t="shared" ref="Q113:Q121" si="71">+H113/I113</f>
        <v>0</v>
      </c>
      <c r="R113" s="30">
        <f t="shared" si="65"/>
        <v>1</v>
      </c>
    </row>
    <row r="114" spans="1:18" x14ac:dyDescent="0.25">
      <c r="A114" s="130"/>
      <c r="B114" s="27" t="s">
        <v>5</v>
      </c>
      <c r="C114" s="32">
        <f>+'REGION II'!C22</f>
        <v>12</v>
      </c>
      <c r="D114" s="32">
        <f>+'REGION II'!D22</f>
        <v>10</v>
      </c>
      <c r="E114" s="32">
        <f>+'REGION II'!E22</f>
        <v>6</v>
      </c>
      <c r="F114" s="32">
        <f>+'REGION II'!F22</f>
        <v>1</v>
      </c>
      <c r="G114" s="32">
        <f>+'REGION II'!G22</f>
        <v>0</v>
      </c>
      <c r="H114" s="32">
        <f>+'REGION II'!H22</f>
        <v>0</v>
      </c>
      <c r="I114" s="22">
        <f t="shared" si="64"/>
        <v>29</v>
      </c>
      <c r="K114" s="27" t="s">
        <v>5</v>
      </c>
      <c r="L114" s="78">
        <f t="shared" si="66"/>
        <v>0.41379310344827586</v>
      </c>
      <c r="M114" s="78">
        <f t="shared" si="67"/>
        <v>0.34482758620689657</v>
      </c>
      <c r="N114" s="78">
        <f t="shared" si="68"/>
        <v>0.20689655172413793</v>
      </c>
      <c r="O114" s="78">
        <f t="shared" si="69"/>
        <v>3.4482758620689655E-2</v>
      </c>
      <c r="P114" s="78">
        <f t="shared" si="70"/>
        <v>0</v>
      </c>
      <c r="Q114" s="78">
        <f t="shared" si="71"/>
        <v>0</v>
      </c>
      <c r="R114" s="30">
        <f t="shared" si="65"/>
        <v>0.99999999999999989</v>
      </c>
    </row>
    <row r="115" spans="1:18" x14ac:dyDescent="0.25">
      <c r="A115" s="130"/>
      <c r="B115" s="27" t="s">
        <v>6</v>
      </c>
      <c r="C115" s="32">
        <f>+REGIONIII!C22</f>
        <v>7</v>
      </c>
      <c r="D115" s="32">
        <f>+REGIONIII!D22</f>
        <v>6</v>
      </c>
      <c r="E115" s="32">
        <f>+REGIONIII!E22</f>
        <v>6</v>
      </c>
      <c r="F115" s="32">
        <f>+REGIONIII!F22</f>
        <v>1</v>
      </c>
      <c r="G115" s="32">
        <f>+REGIONIII!G22</f>
        <v>0</v>
      </c>
      <c r="H115" s="32">
        <f>+REGIONIII!H22</f>
        <v>0</v>
      </c>
      <c r="I115" s="22">
        <f t="shared" si="64"/>
        <v>20</v>
      </c>
      <c r="K115" s="27" t="s">
        <v>6</v>
      </c>
      <c r="L115" s="78">
        <f t="shared" si="66"/>
        <v>0.35</v>
      </c>
      <c r="M115" s="78">
        <f t="shared" si="67"/>
        <v>0.3</v>
      </c>
      <c r="N115" s="78">
        <f t="shared" si="68"/>
        <v>0.3</v>
      </c>
      <c r="O115" s="78">
        <f t="shared" si="69"/>
        <v>0.05</v>
      </c>
      <c r="P115" s="78">
        <f t="shared" si="70"/>
        <v>0</v>
      </c>
      <c r="Q115" s="78">
        <f t="shared" si="71"/>
        <v>0</v>
      </c>
      <c r="R115" s="30">
        <f t="shared" si="65"/>
        <v>1</v>
      </c>
    </row>
    <row r="116" spans="1:18" x14ac:dyDescent="0.25">
      <c r="A116" s="130"/>
      <c r="B116" s="27" t="s">
        <v>7</v>
      </c>
      <c r="C116" s="32">
        <f>+REGIONIV!C22</f>
        <v>6</v>
      </c>
      <c r="D116" s="32">
        <f>+REGIONIV!D22</f>
        <v>6</v>
      </c>
      <c r="E116" s="32">
        <f>+REGIONIV!E22</f>
        <v>1</v>
      </c>
      <c r="F116" s="32">
        <f>+REGIONIV!F22</f>
        <v>0</v>
      </c>
      <c r="G116" s="32">
        <f>+REGIONIV!G22</f>
        <v>0</v>
      </c>
      <c r="H116" s="32">
        <f>+REGIONIV!H22</f>
        <v>0</v>
      </c>
      <c r="I116" s="22">
        <f t="shared" si="64"/>
        <v>13</v>
      </c>
      <c r="K116" s="27" t="s">
        <v>7</v>
      </c>
      <c r="L116" s="78">
        <f t="shared" si="66"/>
        <v>0.46153846153846156</v>
      </c>
      <c r="M116" s="78">
        <f t="shared" si="67"/>
        <v>0.46153846153846156</v>
      </c>
      <c r="N116" s="78">
        <f t="shared" si="68"/>
        <v>7.6923076923076927E-2</v>
      </c>
      <c r="O116" s="78">
        <f t="shared" si="69"/>
        <v>0</v>
      </c>
      <c r="P116" s="78">
        <f t="shared" si="70"/>
        <v>0</v>
      </c>
      <c r="Q116" s="78">
        <f t="shared" si="71"/>
        <v>0</v>
      </c>
      <c r="R116" s="30">
        <f t="shared" si="65"/>
        <v>1</v>
      </c>
    </row>
    <row r="117" spans="1:18" x14ac:dyDescent="0.25">
      <c r="A117" s="130"/>
      <c r="B117" s="27" t="s">
        <v>24</v>
      </c>
      <c r="C117" s="32">
        <f>+REGIONV!C22</f>
        <v>8</v>
      </c>
      <c r="D117" s="32">
        <f>+REGIONV!D22</f>
        <v>4</v>
      </c>
      <c r="E117" s="32">
        <f>+REGIONV!E22</f>
        <v>1</v>
      </c>
      <c r="F117" s="32">
        <f>+REGIONV!F22</f>
        <v>1</v>
      </c>
      <c r="G117" s="32">
        <f>+REGIONV!G22</f>
        <v>0</v>
      </c>
      <c r="H117" s="32">
        <f>+REGIONV!H22</f>
        <v>0</v>
      </c>
      <c r="I117" s="22">
        <f t="shared" si="64"/>
        <v>14</v>
      </c>
      <c r="K117" s="27" t="s">
        <v>24</v>
      </c>
      <c r="L117" s="78">
        <f t="shared" si="66"/>
        <v>0.5714285714285714</v>
      </c>
      <c r="M117" s="78">
        <f t="shared" si="67"/>
        <v>0.2857142857142857</v>
      </c>
      <c r="N117" s="78">
        <f t="shared" si="68"/>
        <v>7.1428571428571425E-2</v>
      </c>
      <c r="O117" s="78">
        <f t="shared" si="69"/>
        <v>7.1428571428571425E-2</v>
      </c>
      <c r="P117" s="78">
        <f t="shared" si="70"/>
        <v>0</v>
      </c>
      <c r="Q117" s="78">
        <f t="shared" si="71"/>
        <v>0</v>
      </c>
      <c r="R117" s="30">
        <f t="shared" si="65"/>
        <v>0.99999999999999989</v>
      </c>
    </row>
    <row r="118" spans="1:18" ht="15" customHeight="1" x14ac:dyDescent="0.25">
      <c r="A118" s="130"/>
      <c r="B118" s="27" t="s">
        <v>25</v>
      </c>
      <c r="C118" s="32">
        <f>+REGIONVI!C22</f>
        <v>5</v>
      </c>
      <c r="D118" s="32">
        <f>+REGIONVI!D22</f>
        <v>6</v>
      </c>
      <c r="E118" s="32">
        <f>+REGIONVI!E22</f>
        <v>1</v>
      </c>
      <c r="F118" s="32">
        <f>+REGIONVI!F22</f>
        <v>0</v>
      </c>
      <c r="G118" s="32">
        <f>+REGIONVI!G22</f>
        <v>0</v>
      </c>
      <c r="H118" s="32">
        <f>+REGIONVI!H22</f>
        <v>0</v>
      </c>
      <c r="I118" s="22">
        <f t="shared" si="64"/>
        <v>12</v>
      </c>
      <c r="K118" s="27" t="s">
        <v>25</v>
      </c>
      <c r="L118" s="78">
        <f t="shared" si="66"/>
        <v>0.41666666666666669</v>
      </c>
      <c r="M118" s="78">
        <f t="shared" si="67"/>
        <v>0.5</v>
      </c>
      <c r="N118" s="78">
        <f t="shared" si="68"/>
        <v>8.3333333333333329E-2</v>
      </c>
      <c r="O118" s="78">
        <f t="shared" si="69"/>
        <v>0</v>
      </c>
      <c r="P118" s="78">
        <f t="shared" si="70"/>
        <v>0</v>
      </c>
      <c r="Q118" s="78">
        <f t="shared" si="71"/>
        <v>0</v>
      </c>
      <c r="R118" s="30">
        <f t="shared" si="65"/>
        <v>1</v>
      </c>
    </row>
    <row r="119" spans="1:18" ht="28.5" x14ac:dyDescent="0.25">
      <c r="A119" s="130"/>
      <c r="B119" s="27" t="s">
        <v>26</v>
      </c>
      <c r="C119" s="32">
        <f>+REGIONVII!C22</f>
        <v>6</v>
      </c>
      <c r="D119" s="32">
        <f>+REGIONVII!D22</f>
        <v>5</v>
      </c>
      <c r="E119" s="32">
        <f>+REGIONVII!E22</f>
        <v>4</v>
      </c>
      <c r="F119" s="32">
        <f>+REGIONVII!F22</f>
        <v>1</v>
      </c>
      <c r="G119" s="32">
        <f>+REGIONVII!G22</f>
        <v>0</v>
      </c>
      <c r="H119" s="32">
        <f>+REGIONVII!H22</f>
        <v>0</v>
      </c>
      <c r="I119" s="22">
        <f t="shared" si="64"/>
        <v>16</v>
      </c>
      <c r="K119" s="27" t="s">
        <v>26</v>
      </c>
      <c r="L119" s="78">
        <f t="shared" si="66"/>
        <v>0.375</v>
      </c>
      <c r="M119" s="78">
        <f t="shared" si="67"/>
        <v>0.3125</v>
      </c>
      <c r="N119" s="78">
        <f t="shared" si="68"/>
        <v>0.25</v>
      </c>
      <c r="O119" s="78">
        <f t="shared" si="69"/>
        <v>6.25E-2</v>
      </c>
      <c r="P119" s="78">
        <f t="shared" si="70"/>
        <v>0</v>
      </c>
      <c r="Q119" s="78">
        <f t="shared" si="71"/>
        <v>0</v>
      </c>
      <c r="R119" s="30">
        <f t="shared" si="65"/>
        <v>1</v>
      </c>
    </row>
    <row r="120" spans="1:18" ht="28.5" x14ac:dyDescent="0.25">
      <c r="A120" s="130"/>
      <c r="B120" s="27" t="s">
        <v>11</v>
      </c>
      <c r="C120" s="32">
        <f>+REGIONVIII!C22</f>
        <v>2</v>
      </c>
      <c r="D120" s="32">
        <f>+REGIONVIII!D22</f>
        <v>6</v>
      </c>
      <c r="E120" s="32">
        <f>+REGIONVIII!E22</f>
        <v>4</v>
      </c>
      <c r="F120" s="32">
        <f>+REGIONVIII!F22</f>
        <v>1</v>
      </c>
      <c r="G120" s="32">
        <f>+REGIONVIII!G22</f>
        <v>0</v>
      </c>
      <c r="H120" s="32">
        <f>+REGIONVIII!H22</f>
        <v>0</v>
      </c>
      <c r="I120" s="22">
        <f t="shared" si="64"/>
        <v>13</v>
      </c>
      <c r="K120" s="27" t="s">
        <v>11</v>
      </c>
      <c r="L120" s="78">
        <f t="shared" si="66"/>
        <v>0.15384615384615385</v>
      </c>
      <c r="M120" s="78">
        <f t="shared" si="67"/>
        <v>0.46153846153846156</v>
      </c>
      <c r="N120" s="78">
        <f t="shared" si="68"/>
        <v>0.30769230769230771</v>
      </c>
      <c r="O120" s="78">
        <f t="shared" si="69"/>
        <v>7.6923076923076927E-2</v>
      </c>
      <c r="P120" s="78">
        <f t="shared" si="70"/>
        <v>0</v>
      </c>
      <c r="Q120" s="78">
        <f t="shared" si="71"/>
        <v>0</v>
      </c>
      <c r="R120" s="30">
        <f t="shared" si="65"/>
        <v>1</v>
      </c>
    </row>
    <row r="121" spans="1:18" ht="28.5" x14ac:dyDescent="0.25">
      <c r="A121" s="130"/>
      <c r="B121" s="33" t="s">
        <v>28</v>
      </c>
      <c r="C121" s="28">
        <f t="shared" ref="C121:H121" si="72">SUM(C112:C120)</f>
        <v>61</v>
      </c>
      <c r="D121" s="28">
        <f t="shared" si="72"/>
        <v>65</v>
      </c>
      <c r="E121" s="28">
        <f t="shared" si="72"/>
        <v>35</v>
      </c>
      <c r="F121" s="28">
        <f t="shared" si="72"/>
        <v>8</v>
      </c>
      <c r="G121" s="28">
        <f t="shared" si="72"/>
        <v>0</v>
      </c>
      <c r="H121" s="28">
        <f t="shared" si="72"/>
        <v>0</v>
      </c>
      <c r="I121" s="28">
        <f>SUM(C121:H121)</f>
        <v>169</v>
      </c>
      <c r="K121" s="33" t="s">
        <v>28</v>
      </c>
      <c r="L121" s="34">
        <f t="shared" si="66"/>
        <v>0.36094674556213019</v>
      </c>
      <c r="M121" s="34">
        <f t="shared" si="67"/>
        <v>0.38461538461538464</v>
      </c>
      <c r="N121" s="34">
        <f t="shared" si="68"/>
        <v>0.20710059171597633</v>
      </c>
      <c r="O121" s="34">
        <f t="shared" si="69"/>
        <v>4.7337278106508875E-2</v>
      </c>
      <c r="P121" s="34">
        <f t="shared" si="70"/>
        <v>0</v>
      </c>
      <c r="Q121" s="34">
        <f t="shared" si="71"/>
        <v>0</v>
      </c>
      <c r="R121" s="34">
        <f t="shared" si="65"/>
        <v>1</v>
      </c>
    </row>
    <row r="122" spans="1:18" ht="15.75" x14ac:dyDescent="0.25">
      <c r="B122" s="207"/>
      <c r="C122" s="207"/>
      <c r="D122" s="207"/>
      <c r="E122" s="207"/>
      <c r="F122" s="207"/>
      <c r="G122" s="207"/>
      <c r="H122" s="207"/>
      <c r="I122" s="207"/>
      <c r="K122" s="207" t="s">
        <v>30</v>
      </c>
      <c r="L122" s="207"/>
      <c r="M122" s="207"/>
      <c r="N122" s="207"/>
      <c r="O122" s="207"/>
      <c r="P122" s="207"/>
      <c r="Q122" s="207"/>
      <c r="R122" s="207"/>
    </row>
    <row r="123" spans="1:18" x14ac:dyDescent="0.25">
      <c r="B123" s="208" t="s">
        <v>68</v>
      </c>
      <c r="C123" s="208"/>
      <c r="D123" s="208"/>
      <c r="E123" s="208"/>
      <c r="F123" s="208"/>
      <c r="G123" s="208"/>
      <c r="H123" s="208"/>
      <c r="I123" s="208"/>
      <c r="K123" s="208" t="s">
        <v>68</v>
      </c>
      <c r="L123" s="208"/>
      <c r="M123" s="208"/>
      <c r="N123" s="208"/>
      <c r="O123" s="208"/>
      <c r="P123" s="208"/>
      <c r="Q123" s="208"/>
      <c r="R123" s="208"/>
    </row>
    <row r="124" spans="1:18" ht="15.75" x14ac:dyDescent="0.25">
      <c r="A124" s="214" t="s">
        <v>81</v>
      </c>
      <c r="B124" s="62"/>
      <c r="C124" s="63" t="s">
        <v>42</v>
      </c>
      <c r="D124" s="63" t="s">
        <v>13</v>
      </c>
      <c r="E124" s="63" t="s">
        <v>14</v>
      </c>
      <c r="F124" s="63" t="s">
        <v>15</v>
      </c>
      <c r="G124" s="63" t="s">
        <v>16</v>
      </c>
      <c r="H124" s="63" t="s">
        <v>17</v>
      </c>
      <c r="I124" s="63" t="s">
        <v>21</v>
      </c>
      <c r="K124" s="62" t="s">
        <v>30</v>
      </c>
      <c r="L124" s="63" t="s">
        <v>42</v>
      </c>
      <c r="M124" s="63" t="s">
        <v>13</v>
      </c>
      <c r="N124" s="63" t="s">
        <v>14</v>
      </c>
      <c r="O124" s="63" t="s">
        <v>15</v>
      </c>
      <c r="P124" s="63" t="s">
        <v>16</v>
      </c>
      <c r="Q124" s="63" t="s">
        <v>17</v>
      </c>
      <c r="R124" s="63" t="s">
        <v>21</v>
      </c>
    </row>
    <row r="125" spans="1:18" x14ac:dyDescent="0.25">
      <c r="A125" s="214"/>
      <c r="B125" s="27" t="s">
        <v>23</v>
      </c>
      <c r="C125" s="32">
        <f>+'REGION O'!C24</f>
        <v>6</v>
      </c>
      <c r="D125" s="32">
        <f>+'REGION O'!D24</f>
        <v>13</v>
      </c>
      <c r="E125" s="32">
        <f>+'REGION O'!E24</f>
        <v>10</v>
      </c>
      <c r="F125" s="32">
        <f>+'REGION O'!F24</f>
        <v>10</v>
      </c>
      <c r="G125" s="32">
        <f>+'REGION O'!G24</f>
        <v>1</v>
      </c>
      <c r="H125" s="32">
        <f>+'REGION O'!H24</f>
        <v>0</v>
      </c>
      <c r="I125" s="22">
        <f t="shared" ref="I125:I133" si="73">SUM(C125:H125)</f>
        <v>40</v>
      </c>
      <c r="K125" s="37" t="s">
        <v>23</v>
      </c>
      <c r="L125" s="78">
        <f>+C125/I125</f>
        <v>0.15</v>
      </c>
      <c r="M125" s="78">
        <f>+D125/I125</f>
        <v>0.32500000000000001</v>
      </c>
      <c r="N125" s="78">
        <f>+E125/I125</f>
        <v>0.25</v>
      </c>
      <c r="O125" s="78">
        <f>+F125/I125</f>
        <v>0.25</v>
      </c>
      <c r="P125" s="78">
        <f>+G125/I125</f>
        <v>2.5000000000000001E-2</v>
      </c>
      <c r="Q125" s="78">
        <f>+H125/I125</f>
        <v>0</v>
      </c>
      <c r="R125" s="76">
        <f>SUM(L125:Q125)</f>
        <v>1</v>
      </c>
    </row>
    <row r="126" spans="1:18" x14ac:dyDescent="0.25">
      <c r="A126" s="214"/>
      <c r="B126" s="37" t="s">
        <v>4</v>
      </c>
      <c r="C126" s="32">
        <f>'REGION I'!C24</f>
        <v>0</v>
      </c>
      <c r="D126" s="32">
        <f>'REGION I'!D24</f>
        <v>5</v>
      </c>
      <c r="E126" s="32">
        <f>'REGION I'!E24</f>
        <v>3</v>
      </c>
      <c r="F126" s="32">
        <f>'REGION I'!F24</f>
        <v>3</v>
      </c>
      <c r="G126" s="32">
        <f>'REGION I'!G24</f>
        <v>0</v>
      </c>
      <c r="H126" s="32">
        <f>'REGION I'!H24</f>
        <v>0</v>
      </c>
      <c r="I126" s="22">
        <f t="shared" si="73"/>
        <v>11</v>
      </c>
      <c r="K126" s="37" t="s">
        <v>4</v>
      </c>
      <c r="L126" s="78">
        <f t="shared" ref="L126:L134" si="74">+C126/I126</f>
        <v>0</v>
      </c>
      <c r="M126" s="78">
        <f t="shared" ref="M126:M134" si="75">+D126/I126</f>
        <v>0.45454545454545453</v>
      </c>
      <c r="N126" s="78">
        <f t="shared" ref="N126:N134" si="76">+E126/I126</f>
        <v>0.27272727272727271</v>
      </c>
      <c r="O126" s="78">
        <f t="shared" ref="O126:O134" si="77">+F126/I126</f>
        <v>0.27272727272727271</v>
      </c>
      <c r="P126" s="78">
        <f t="shared" ref="P126:P134" si="78">+G126/I126</f>
        <v>0</v>
      </c>
      <c r="Q126" s="78">
        <f t="shared" ref="Q126:Q134" si="79">+H126/I126</f>
        <v>0</v>
      </c>
      <c r="R126" s="76">
        <f t="shared" ref="R126:R134" si="80">SUM(L126:Q126)</f>
        <v>1</v>
      </c>
    </row>
    <row r="127" spans="1:18" x14ac:dyDescent="0.25">
      <c r="A127" s="214"/>
      <c r="B127" s="37" t="s">
        <v>5</v>
      </c>
      <c r="C127" s="32">
        <f>+'REGION II'!C24</f>
        <v>10</v>
      </c>
      <c r="D127" s="32">
        <f>+'REGION II'!D24</f>
        <v>7</v>
      </c>
      <c r="E127" s="32">
        <f>+'REGION II'!E24</f>
        <v>10</v>
      </c>
      <c r="F127" s="32">
        <f>+'REGION II'!F24</f>
        <v>3</v>
      </c>
      <c r="G127" s="32">
        <f>+'REGION II'!G24</f>
        <v>0</v>
      </c>
      <c r="H127" s="32">
        <f>+'REGION II'!H24</f>
        <v>0</v>
      </c>
      <c r="I127" s="22">
        <f t="shared" si="73"/>
        <v>30</v>
      </c>
      <c r="K127" s="37" t="s">
        <v>5</v>
      </c>
      <c r="L127" s="78">
        <f t="shared" si="74"/>
        <v>0.33333333333333331</v>
      </c>
      <c r="M127" s="78">
        <f t="shared" si="75"/>
        <v>0.23333333333333334</v>
      </c>
      <c r="N127" s="78">
        <f t="shared" si="76"/>
        <v>0.33333333333333331</v>
      </c>
      <c r="O127" s="78">
        <f t="shared" si="77"/>
        <v>0.1</v>
      </c>
      <c r="P127" s="78">
        <f t="shared" si="78"/>
        <v>0</v>
      </c>
      <c r="Q127" s="78">
        <f t="shared" si="79"/>
        <v>0</v>
      </c>
      <c r="R127" s="76">
        <f t="shared" si="80"/>
        <v>0.99999999999999989</v>
      </c>
    </row>
    <row r="128" spans="1:18" x14ac:dyDescent="0.25">
      <c r="A128" s="214"/>
      <c r="B128" s="37" t="s">
        <v>6</v>
      </c>
      <c r="C128" s="32">
        <f>+REGIONIII!C24</f>
        <v>5</v>
      </c>
      <c r="D128" s="32">
        <f>+REGIONIII!D24</f>
        <v>8</v>
      </c>
      <c r="E128" s="32">
        <f>+REGIONIII!E24</f>
        <v>6</v>
      </c>
      <c r="F128" s="32">
        <f>+REGIONIII!F24</f>
        <v>1</v>
      </c>
      <c r="G128" s="32">
        <f>+REGIONIII!G24</f>
        <v>0</v>
      </c>
      <c r="H128" s="32">
        <f>+REGIONIII!H24</f>
        <v>0</v>
      </c>
      <c r="I128" s="22">
        <f t="shared" si="73"/>
        <v>20</v>
      </c>
      <c r="K128" s="37" t="s">
        <v>6</v>
      </c>
      <c r="L128" s="78">
        <f t="shared" si="74"/>
        <v>0.25</v>
      </c>
      <c r="M128" s="78">
        <f t="shared" si="75"/>
        <v>0.4</v>
      </c>
      <c r="N128" s="78">
        <f t="shared" si="76"/>
        <v>0.3</v>
      </c>
      <c r="O128" s="78">
        <f t="shared" si="77"/>
        <v>0.05</v>
      </c>
      <c r="P128" s="78">
        <f t="shared" si="78"/>
        <v>0</v>
      </c>
      <c r="Q128" s="78">
        <f t="shared" si="79"/>
        <v>0</v>
      </c>
      <c r="R128" s="76">
        <f t="shared" si="80"/>
        <v>1</v>
      </c>
    </row>
    <row r="129" spans="1:18" x14ac:dyDescent="0.25">
      <c r="A129" s="214"/>
      <c r="B129" s="37" t="s">
        <v>7</v>
      </c>
      <c r="C129" s="32">
        <f>+REGIONIV!C24</f>
        <v>5</v>
      </c>
      <c r="D129" s="32">
        <f>+REGIONIV!D24</f>
        <v>4</v>
      </c>
      <c r="E129" s="32">
        <f>+REGIONIV!E24</f>
        <v>6</v>
      </c>
      <c r="F129" s="32">
        <f>+REGIONIV!F24</f>
        <v>0</v>
      </c>
      <c r="G129" s="32">
        <f>+REGIONIV!G24</f>
        <v>0</v>
      </c>
      <c r="H129" s="32">
        <f>+REGIONIV!H24</f>
        <v>0</v>
      </c>
      <c r="I129" s="22">
        <f t="shared" si="73"/>
        <v>15</v>
      </c>
      <c r="K129" s="37" t="s">
        <v>7</v>
      </c>
      <c r="L129" s="78">
        <f t="shared" si="74"/>
        <v>0.33333333333333331</v>
      </c>
      <c r="M129" s="78">
        <f t="shared" si="75"/>
        <v>0.26666666666666666</v>
      </c>
      <c r="N129" s="78">
        <f t="shared" si="76"/>
        <v>0.4</v>
      </c>
      <c r="O129" s="78">
        <f t="shared" si="77"/>
        <v>0</v>
      </c>
      <c r="P129" s="78">
        <f t="shared" si="78"/>
        <v>0</v>
      </c>
      <c r="Q129" s="78">
        <f t="shared" si="79"/>
        <v>0</v>
      </c>
      <c r="R129" s="76">
        <f t="shared" si="80"/>
        <v>1</v>
      </c>
    </row>
    <row r="130" spans="1:18" x14ac:dyDescent="0.25">
      <c r="A130" s="214"/>
      <c r="B130" s="37" t="s">
        <v>24</v>
      </c>
      <c r="C130" s="32">
        <f>+REGIONV!C24</f>
        <v>5</v>
      </c>
      <c r="D130" s="32">
        <f>+REGIONV!D24</f>
        <v>4</v>
      </c>
      <c r="E130" s="32">
        <f>+REGIONV!E24</f>
        <v>3</v>
      </c>
      <c r="F130" s="32">
        <f>+REGIONV!F24</f>
        <v>2</v>
      </c>
      <c r="G130" s="32">
        <f>+REGIONV!G24</f>
        <v>0</v>
      </c>
      <c r="H130" s="32">
        <f>+REGIONV!H24</f>
        <v>0</v>
      </c>
      <c r="I130" s="22">
        <f t="shared" si="73"/>
        <v>14</v>
      </c>
      <c r="K130" s="37" t="s">
        <v>24</v>
      </c>
      <c r="L130" s="78">
        <f t="shared" si="74"/>
        <v>0.35714285714285715</v>
      </c>
      <c r="M130" s="78">
        <f t="shared" si="75"/>
        <v>0.2857142857142857</v>
      </c>
      <c r="N130" s="78">
        <f t="shared" si="76"/>
        <v>0.21428571428571427</v>
      </c>
      <c r="O130" s="78">
        <f t="shared" si="77"/>
        <v>0.14285714285714285</v>
      </c>
      <c r="P130" s="78">
        <f t="shared" si="78"/>
        <v>0</v>
      </c>
      <c r="Q130" s="78">
        <f t="shared" si="79"/>
        <v>0</v>
      </c>
      <c r="R130" s="76">
        <f t="shared" si="80"/>
        <v>1</v>
      </c>
    </row>
    <row r="131" spans="1:18" ht="15" customHeight="1" x14ac:dyDescent="0.25">
      <c r="A131" s="214"/>
      <c r="B131" s="37" t="s">
        <v>25</v>
      </c>
      <c r="C131" s="32">
        <f>+REGIONVI!C24</f>
        <v>2</v>
      </c>
      <c r="D131" s="32">
        <f>+REGIONVI!D24</f>
        <v>5</v>
      </c>
      <c r="E131" s="32">
        <f>+REGIONVI!E24</f>
        <v>4</v>
      </c>
      <c r="F131" s="32">
        <f>+REGIONVI!F24</f>
        <v>1</v>
      </c>
      <c r="G131" s="32">
        <f>+REGIONVI!G24</f>
        <v>0</v>
      </c>
      <c r="H131" s="32">
        <f>+REGIONVI!H24</f>
        <v>0</v>
      </c>
      <c r="I131" s="22">
        <f t="shared" si="73"/>
        <v>12</v>
      </c>
      <c r="K131" s="37" t="s">
        <v>25</v>
      </c>
      <c r="L131" s="78">
        <f t="shared" si="74"/>
        <v>0.16666666666666666</v>
      </c>
      <c r="M131" s="78">
        <f t="shared" si="75"/>
        <v>0.41666666666666669</v>
      </c>
      <c r="N131" s="78">
        <f t="shared" si="76"/>
        <v>0.33333333333333331</v>
      </c>
      <c r="O131" s="78">
        <f t="shared" si="77"/>
        <v>8.3333333333333329E-2</v>
      </c>
      <c r="P131" s="78">
        <f t="shared" si="78"/>
        <v>0</v>
      </c>
      <c r="Q131" s="78">
        <f t="shared" si="79"/>
        <v>0</v>
      </c>
      <c r="R131" s="76">
        <f t="shared" si="80"/>
        <v>1</v>
      </c>
    </row>
    <row r="132" spans="1:18" ht="28.5" x14ac:dyDescent="0.25">
      <c r="A132" s="214"/>
      <c r="B132" s="37" t="s">
        <v>26</v>
      </c>
      <c r="C132" s="59">
        <f>+REGIONVII!C24</f>
        <v>4</v>
      </c>
      <c r="D132" s="59">
        <f>+REGIONVII!D24</f>
        <v>5</v>
      </c>
      <c r="E132" s="59">
        <f>+REGIONVII!E24</f>
        <v>6</v>
      </c>
      <c r="F132" s="59">
        <f>+REGIONVII!F24</f>
        <v>0</v>
      </c>
      <c r="G132" s="59">
        <f>+REGIONVII!G24</f>
        <v>0</v>
      </c>
      <c r="H132" s="59">
        <f>+REGIONVII!H24</f>
        <v>0</v>
      </c>
      <c r="I132" s="22">
        <f t="shared" si="73"/>
        <v>15</v>
      </c>
      <c r="K132" s="37" t="s">
        <v>26</v>
      </c>
      <c r="L132" s="78">
        <f t="shared" si="74"/>
        <v>0.26666666666666666</v>
      </c>
      <c r="M132" s="78">
        <f t="shared" si="75"/>
        <v>0.33333333333333331</v>
      </c>
      <c r="N132" s="78">
        <f t="shared" si="76"/>
        <v>0.4</v>
      </c>
      <c r="O132" s="78">
        <f t="shared" si="77"/>
        <v>0</v>
      </c>
      <c r="P132" s="78">
        <f t="shared" si="78"/>
        <v>0</v>
      </c>
      <c r="Q132" s="78">
        <f t="shared" si="79"/>
        <v>0</v>
      </c>
      <c r="R132" s="76">
        <f t="shared" si="80"/>
        <v>1</v>
      </c>
    </row>
    <row r="133" spans="1:18" ht="28.5" x14ac:dyDescent="0.25">
      <c r="A133" s="214"/>
      <c r="B133" s="27" t="s">
        <v>11</v>
      </c>
      <c r="C133" s="32">
        <f>+REGIONVIII!C24</f>
        <v>3</v>
      </c>
      <c r="D133" s="32">
        <f>+REGIONVIII!D24</f>
        <v>5</v>
      </c>
      <c r="E133" s="32">
        <f>+REGIONVIII!E24</f>
        <v>5</v>
      </c>
      <c r="F133" s="32">
        <f>+REGIONVIII!F24</f>
        <v>0</v>
      </c>
      <c r="G133" s="32">
        <f>+REGIONVIII!G24</f>
        <v>0</v>
      </c>
      <c r="H133" s="32">
        <f>+REGIONVIII!H24</f>
        <v>0</v>
      </c>
      <c r="I133" s="22">
        <f t="shared" si="73"/>
        <v>13</v>
      </c>
      <c r="K133" s="37" t="s">
        <v>11</v>
      </c>
      <c r="L133" s="78">
        <f t="shared" si="74"/>
        <v>0.23076923076923078</v>
      </c>
      <c r="M133" s="78">
        <f t="shared" si="75"/>
        <v>0.38461538461538464</v>
      </c>
      <c r="N133" s="78">
        <f t="shared" si="76"/>
        <v>0.38461538461538464</v>
      </c>
      <c r="O133" s="78">
        <f t="shared" si="77"/>
        <v>0</v>
      </c>
      <c r="P133" s="78">
        <f t="shared" si="78"/>
        <v>0</v>
      </c>
      <c r="Q133" s="78">
        <f t="shared" si="79"/>
        <v>0</v>
      </c>
      <c r="R133" s="76">
        <f t="shared" si="80"/>
        <v>1</v>
      </c>
    </row>
    <row r="134" spans="1:18" ht="28.5" x14ac:dyDescent="0.25">
      <c r="A134" s="214"/>
      <c r="B134" s="33" t="s">
        <v>28</v>
      </c>
      <c r="C134" s="28">
        <f t="shared" ref="C134:I134" si="81">SUM(C125:C133)</f>
        <v>40</v>
      </c>
      <c r="D134" s="28">
        <f t="shared" si="81"/>
        <v>56</v>
      </c>
      <c r="E134" s="28">
        <f t="shared" si="81"/>
        <v>53</v>
      </c>
      <c r="F134" s="28">
        <f t="shared" si="81"/>
        <v>20</v>
      </c>
      <c r="G134" s="28">
        <f t="shared" si="81"/>
        <v>1</v>
      </c>
      <c r="H134" s="28">
        <f t="shared" si="81"/>
        <v>0</v>
      </c>
      <c r="I134" s="28">
        <f t="shared" si="81"/>
        <v>170</v>
      </c>
      <c r="K134" s="33" t="s">
        <v>28</v>
      </c>
      <c r="L134" s="137">
        <f t="shared" si="74"/>
        <v>0.23529411764705882</v>
      </c>
      <c r="M134" s="34">
        <f t="shared" si="75"/>
        <v>0.32941176470588235</v>
      </c>
      <c r="N134" s="34">
        <f t="shared" si="76"/>
        <v>0.31176470588235294</v>
      </c>
      <c r="O134" s="34">
        <f t="shared" si="77"/>
        <v>0.11764705882352941</v>
      </c>
      <c r="P134" s="34">
        <f t="shared" si="78"/>
        <v>5.8823529411764705E-3</v>
      </c>
      <c r="Q134" s="34">
        <f t="shared" si="79"/>
        <v>0</v>
      </c>
      <c r="R134" s="75">
        <f t="shared" si="80"/>
        <v>1</v>
      </c>
    </row>
    <row r="135" spans="1:18" ht="25.5" customHeight="1" x14ac:dyDescent="0.25">
      <c r="B135" s="41"/>
      <c r="C135" s="42"/>
      <c r="D135" s="42"/>
      <c r="E135" s="42"/>
      <c r="F135" s="42"/>
      <c r="G135" s="42"/>
      <c r="H135" s="42"/>
      <c r="I135" s="42"/>
      <c r="J135" s="13"/>
      <c r="K135" s="41"/>
      <c r="L135" s="127"/>
      <c r="M135" s="43"/>
      <c r="N135" s="43"/>
      <c r="O135" s="43"/>
      <c r="P135" s="43"/>
      <c r="Q135" s="43"/>
      <c r="R135" s="43"/>
    </row>
    <row r="136" spans="1:18" ht="30" customHeight="1" x14ac:dyDescent="0.25">
      <c r="B136" s="41"/>
      <c r="C136" s="42"/>
      <c r="D136" s="42"/>
      <c r="E136" s="42"/>
      <c r="F136" s="42"/>
      <c r="G136" s="42"/>
      <c r="H136" s="42"/>
      <c r="I136" s="42"/>
      <c r="J136" s="13"/>
      <c r="K136" s="41"/>
      <c r="L136" s="43"/>
      <c r="M136" s="43"/>
      <c r="N136" s="43"/>
      <c r="O136" s="43"/>
      <c r="P136" s="43"/>
      <c r="Q136" s="43"/>
      <c r="R136" s="43"/>
    </row>
    <row r="137" spans="1:18" x14ac:dyDescent="0.25">
      <c r="B137" s="41"/>
      <c r="C137" s="42"/>
      <c r="D137" s="42"/>
      <c r="E137" s="42"/>
      <c r="F137" s="42"/>
      <c r="G137" s="42"/>
      <c r="H137" s="42"/>
      <c r="I137" s="42"/>
      <c r="J137" s="13"/>
      <c r="K137" s="41"/>
      <c r="L137" s="43"/>
      <c r="M137" s="43"/>
      <c r="N137" s="43"/>
      <c r="O137" s="43"/>
      <c r="P137" s="43"/>
      <c r="Q137" s="43"/>
      <c r="R137" s="43"/>
    </row>
    <row r="138" spans="1:18" x14ac:dyDescent="0.25">
      <c r="B138" s="41"/>
      <c r="C138" s="42"/>
      <c r="D138" s="42"/>
      <c r="E138" s="42"/>
      <c r="F138" s="42"/>
      <c r="G138" s="42"/>
      <c r="H138" s="42"/>
      <c r="I138" s="42"/>
      <c r="J138" s="13"/>
      <c r="K138" s="41"/>
      <c r="L138" s="43"/>
      <c r="M138" s="43"/>
      <c r="N138" s="43"/>
      <c r="O138" s="43"/>
      <c r="P138" s="43"/>
      <c r="Q138" s="43"/>
      <c r="R138" s="43"/>
    </row>
    <row r="139" spans="1:18" x14ac:dyDescent="0.25">
      <c r="B139" s="41"/>
      <c r="C139" s="42"/>
      <c r="D139" s="42"/>
      <c r="E139" s="42"/>
      <c r="F139" s="42"/>
      <c r="G139" s="42"/>
      <c r="H139" s="42"/>
      <c r="I139" s="42"/>
      <c r="J139" s="13"/>
      <c r="K139" s="41"/>
      <c r="L139" s="43"/>
      <c r="M139" s="43"/>
      <c r="N139" s="43"/>
      <c r="O139" s="43"/>
      <c r="P139" s="43"/>
      <c r="Q139" s="43"/>
      <c r="R139" s="43"/>
    </row>
    <row r="140" spans="1:18" ht="25.5" customHeight="1" x14ac:dyDescent="0.25">
      <c r="B140" s="209" t="s">
        <v>59</v>
      </c>
      <c r="C140" s="209"/>
      <c r="D140" s="209"/>
      <c r="E140" s="209"/>
      <c r="F140" s="209"/>
      <c r="G140" s="209"/>
      <c r="H140" s="209"/>
      <c r="I140" s="209"/>
      <c r="J140" s="209"/>
      <c r="K140" s="209"/>
      <c r="L140" s="209"/>
      <c r="M140" s="209"/>
      <c r="N140" s="209"/>
      <c r="O140" s="209"/>
      <c r="P140" s="209"/>
      <c r="Q140" s="209"/>
      <c r="R140" s="209"/>
    </row>
    <row r="141" spans="1:18" ht="21" customHeight="1" x14ac:dyDescent="0.25">
      <c r="B141" s="139" t="s">
        <v>43</v>
      </c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</row>
    <row r="142" spans="1:18" x14ac:dyDescent="0.25">
      <c r="A142" s="214" t="s">
        <v>81</v>
      </c>
      <c r="B142" s="208" t="s">
        <v>69</v>
      </c>
      <c r="C142" s="208"/>
      <c r="D142" s="208"/>
      <c r="E142" s="208"/>
      <c r="F142" s="208"/>
      <c r="G142" s="208"/>
      <c r="H142" s="208"/>
      <c r="I142" s="208"/>
      <c r="K142" s="208" t="s">
        <v>69</v>
      </c>
      <c r="L142" s="208"/>
      <c r="M142" s="208"/>
      <c r="N142" s="208"/>
      <c r="O142" s="208"/>
      <c r="P142" s="208"/>
      <c r="Q142" s="208"/>
      <c r="R142" s="208"/>
    </row>
    <row r="143" spans="1:18" ht="15.75" x14ac:dyDescent="0.25">
      <c r="A143" s="214"/>
      <c r="B143" s="62"/>
      <c r="C143" s="63" t="s">
        <v>42</v>
      </c>
      <c r="D143" s="63" t="s">
        <v>13</v>
      </c>
      <c r="E143" s="63" t="s">
        <v>14</v>
      </c>
      <c r="F143" s="63" t="s">
        <v>15</v>
      </c>
      <c r="G143" s="63" t="s">
        <v>16</v>
      </c>
      <c r="H143" s="63" t="s">
        <v>17</v>
      </c>
      <c r="I143" s="63" t="s">
        <v>21</v>
      </c>
      <c r="K143" s="62" t="s">
        <v>30</v>
      </c>
      <c r="L143" s="63" t="s">
        <v>42</v>
      </c>
      <c r="M143" s="63" t="s">
        <v>13</v>
      </c>
      <c r="N143" s="63" t="s">
        <v>14</v>
      </c>
      <c r="O143" s="63" t="s">
        <v>15</v>
      </c>
      <c r="P143" s="63" t="s">
        <v>16</v>
      </c>
      <c r="Q143" s="63" t="s">
        <v>17</v>
      </c>
      <c r="R143" s="63" t="s">
        <v>21</v>
      </c>
    </row>
    <row r="144" spans="1:18" x14ac:dyDescent="0.25">
      <c r="A144" s="214"/>
      <c r="B144" s="27" t="s">
        <v>23</v>
      </c>
      <c r="C144" s="32">
        <f>+'REGION O'!C25</f>
        <v>7</v>
      </c>
      <c r="D144" s="32">
        <f>+'REGION O'!D25</f>
        <v>17</v>
      </c>
      <c r="E144" s="32">
        <f>+'REGION O'!E25</f>
        <v>12</v>
      </c>
      <c r="F144" s="32">
        <f>+'REGION O'!F25</f>
        <v>3</v>
      </c>
      <c r="G144" s="32">
        <f>+'REGION O'!G24</f>
        <v>1</v>
      </c>
      <c r="H144" s="32">
        <f>+'REGION O'!H25</f>
        <v>0</v>
      </c>
      <c r="I144" s="22">
        <f>SUM(C144:H144)</f>
        <v>40</v>
      </c>
      <c r="K144" s="27" t="s">
        <v>23</v>
      </c>
      <c r="L144" s="78">
        <f>+C144/I144</f>
        <v>0.17499999999999999</v>
      </c>
      <c r="M144" s="78">
        <f>+D144/I144</f>
        <v>0.42499999999999999</v>
      </c>
      <c r="N144" s="78">
        <f>+E144/I144</f>
        <v>0.3</v>
      </c>
      <c r="O144" s="78">
        <f>+F144/I144</f>
        <v>7.4999999999999997E-2</v>
      </c>
      <c r="P144" s="78">
        <f>+G144/I144</f>
        <v>2.5000000000000001E-2</v>
      </c>
      <c r="Q144" s="78">
        <f>+H144/I144</f>
        <v>0</v>
      </c>
      <c r="R144" s="30">
        <f t="shared" ref="R144:R153" si="82">SUM(L144:Q144)</f>
        <v>0.99999999999999989</v>
      </c>
    </row>
    <row r="145" spans="1:18" x14ac:dyDescent="0.25">
      <c r="A145" s="214"/>
      <c r="B145" s="27" t="s">
        <v>4</v>
      </c>
      <c r="C145" s="32">
        <f>'REGION I'!C25</f>
        <v>0</v>
      </c>
      <c r="D145" s="32">
        <f>'REGION I'!D25</f>
        <v>4</v>
      </c>
      <c r="E145" s="32">
        <f>'REGION I'!E25</f>
        <v>5</v>
      </c>
      <c r="F145" s="32">
        <f>'REGION I'!F25</f>
        <v>2</v>
      </c>
      <c r="G145" s="32">
        <f>'REGION I'!G25</f>
        <v>0</v>
      </c>
      <c r="H145" s="32">
        <f>'REGION I'!H25</f>
        <v>0</v>
      </c>
      <c r="I145" s="22">
        <f t="shared" ref="I145:I152" si="83">SUM(C145:H145)</f>
        <v>11</v>
      </c>
      <c r="K145" s="27" t="s">
        <v>4</v>
      </c>
      <c r="L145" s="78">
        <f t="shared" ref="L145:L153" si="84">+C145/I145</f>
        <v>0</v>
      </c>
      <c r="M145" s="78">
        <f t="shared" ref="M145:M153" si="85">+D145/I145</f>
        <v>0.36363636363636365</v>
      </c>
      <c r="N145" s="78">
        <f t="shared" ref="N145:N153" si="86">+E145/I145</f>
        <v>0.45454545454545453</v>
      </c>
      <c r="O145" s="78">
        <f t="shared" ref="O145:O153" si="87">+F145/I145</f>
        <v>0.18181818181818182</v>
      </c>
      <c r="P145" s="78">
        <f t="shared" ref="P145:P153" si="88">+G145/I145</f>
        <v>0</v>
      </c>
      <c r="Q145" s="78">
        <f t="shared" ref="Q145:Q153" si="89">+H145/I145</f>
        <v>0</v>
      </c>
      <c r="R145" s="30">
        <f t="shared" si="82"/>
        <v>1</v>
      </c>
    </row>
    <row r="146" spans="1:18" x14ac:dyDescent="0.25">
      <c r="A146" s="214"/>
      <c r="B146" s="27" t="s">
        <v>5</v>
      </c>
      <c r="C146" s="32">
        <f>+'REGION II'!C25</f>
        <v>7</v>
      </c>
      <c r="D146" s="32">
        <f>+'REGION II'!D25</f>
        <v>13</v>
      </c>
      <c r="E146" s="32">
        <f>+'REGION II'!E25</f>
        <v>7</v>
      </c>
      <c r="F146" s="32">
        <f>+'REGION II'!F25</f>
        <v>1</v>
      </c>
      <c r="G146" s="32">
        <f>+'REGION II'!G25</f>
        <v>0</v>
      </c>
      <c r="H146" s="32">
        <f>+'REGION II'!H25</f>
        <v>1</v>
      </c>
      <c r="I146" s="22">
        <f t="shared" si="83"/>
        <v>29</v>
      </c>
      <c r="K146" s="27" t="s">
        <v>5</v>
      </c>
      <c r="L146" s="78">
        <f t="shared" si="84"/>
        <v>0.2413793103448276</v>
      </c>
      <c r="M146" s="78">
        <f t="shared" si="85"/>
        <v>0.44827586206896552</v>
      </c>
      <c r="N146" s="78">
        <f t="shared" si="86"/>
        <v>0.2413793103448276</v>
      </c>
      <c r="O146" s="78">
        <f t="shared" si="87"/>
        <v>3.4482758620689655E-2</v>
      </c>
      <c r="P146" s="78">
        <f t="shared" si="88"/>
        <v>0</v>
      </c>
      <c r="Q146" s="78">
        <f t="shared" si="89"/>
        <v>3.4482758620689655E-2</v>
      </c>
      <c r="R146" s="30">
        <f t="shared" si="82"/>
        <v>1</v>
      </c>
    </row>
    <row r="147" spans="1:18" x14ac:dyDescent="0.25">
      <c r="A147" s="214"/>
      <c r="B147" s="27" t="s">
        <v>6</v>
      </c>
      <c r="C147" s="32">
        <f>+REGIONIII!C25</f>
        <v>6</v>
      </c>
      <c r="D147" s="32">
        <f>+REGIONIII!D25</f>
        <v>11</v>
      </c>
      <c r="E147" s="32">
        <f>+REGIONIII!E25</f>
        <v>2</v>
      </c>
      <c r="F147" s="32">
        <f>+REGIONIII!F25</f>
        <v>1</v>
      </c>
      <c r="G147" s="32">
        <f>+REGIONIII!G25</f>
        <v>0</v>
      </c>
      <c r="H147" s="32">
        <f>+REGIONIII!H25</f>
        <v>0</v>
      </c>
      <c r="I147" s="22">
        <f t="shared" si="83"/>
        <v>20</v>
      </c>
      <c r="K147" s="27" t="s">
        <v>6</v>
      </c>
      <c r="L147" s="78">
        <f t="shared" si="84"/>
        <v>0.3</v>
      </c>
      <c r="M147" s="78">
        <f t="shared" si="85"/>
        <v>0.55000000000000004</v>
      </c>
      <c r="N147" s="78">
        <f t="shared" si="86"/>
        <v>0.1</v>
      </c>
      <c r="O147" s="78">
        <f t="shared" si="87"/>
        <v>0.05</v>
      </c>
      <c r="P147" s="78">
        <f t="shared" si="88"/>
        <v>0</v>
      </c>
      <c r="Q147" s="78">
        <f t="shared" si="89"/>
        <v>0</v>
      </c>
      <c r="R147" s="30">
        <f t="shared" si="82"/>
        <v>1</v>
      </c>
    </row>
    <row r="148" spans="1:18" x14ac:dyDescent="0.25">
      <c r="A148" s="214"/>
      <c r="B148" s="27" t="s">
        <v>7</v>
      </c>
      <c r="C148" s="32">
        <f>+REGIONIV!C25</f>
        <v>5</v>
      </c>
      <c r="D148" s="32">
        <f>+REGIONIV!D25</f>
        <v>7</v>
      </c>
      <c r="E148" s="32">
        <f>+REGIONIV!E25</f>
        <v>2</v>
      </c>
      <c r="F148" s="32">
        <f>+REGIONIV!F25</f>
        <v>1</v>
      </c>
      <c r="G148" s="32">
        <f>+REGIONIV!G25</f>
        <v>0</v>
      </c>
      <c r="H148" s="32">
        <f>+REGIONIV!H25</f>
        <v>0</v>
      </c>
      <c r="I148" s="22">
        <f t="shared" si="83"/>
        <v>15</v>
      </c>
      <c r="K148" s="27" t="s">
        <v>7</v>
      </c>
      <c r="L148" s="78">
        <f t="shared" si="84"/>
        <v>0.33333333333333331</v>
      </c>
      <c r="M148" s="78">
        <f t="shared" si="85"/>
        <v>0.46666666666666667</v>
      </c>
      <c r="N148" s="78">
        <f t="shared" si="86"/>
        <v>0.13333333333333333</v>
      </c>
      <c r="O148" s="78">
        <f t="shared" si="87"/>
        <v>6.6666666666666666E-2</v>
      </c>
      <c r="P148" s="78">
        <f t="shared" si="88"/>
        <v>0</v>
      </c>
      <c r="Q148" s="78">
        <f t="shared" si="89"/>
        <v>0</v>
      </c>
      <c r="R148" s="30">
        <f t="shared" si="82"/>
        <v>1</v>
      </c>
    </row>
    <row r="149" spans="1:18" x14ac:dyDescent="0.25">
      <c r="A149" s="214"/>
      <c r="B149" s="27" t="s">
        <v>24</v>
      </c>
      <c r="C149" s="32">
        <f>+REGIONV!C25</f>
        <v>4</v>
      </c>
      <c r="D149" s="32">
        <f>+REGIONV!D25</f>
        <v>6</v>
      </c>
      <c r="E149" s="32">
        <f>+REGIONV!E25</f>
        <v>3</v>
      </c>
      <c r="F149" s="32">
        <f>+REGIONV!F25</f>
        <v>1</v>
      </c>
      <c r="G149" s="32">
        <f>+REGIONV!G25</f>
        <v>0</v>
      </c>
      <c r="H149" s="32">
        <f>+REGIONV!H25</f>
        <v>0</v>
      </c>
      <c r="I149" s="22">
        <f t="shared" si="83"/>
        <v>14</v>
      </c>
      <c r="K149" s="27" t="s">
        <v>24</v>
      </c>
      <c r="L149" s="78">
        <f t="shared" si="84"/>
        <v>0.2857142857142857</v>
      </c>
      <c r="M149" s="78">
        <f t="shared" si="85"/>
        <v>0.42857142857142855</v>
      </c>
      <c r="N149" s="78">
        <f t="shared" si="86"/>
        <v>0.21428571428571427</v>
      </c>
      <c r="O149" s="78">
        <f t="shared" si="87"/>
        <v>7.1428571428571425E-2</v>
      </c>
      <c r="P149" s="78">
        <f t="shared" si="88"/>
        <v>0</v>
      </c>
      <c r="Q149" s="78">
        <f t="shared" si="89"/>
        <v>0</v>
      </c>
      <c r="R149" s="30">
        <f t="shared" si="82"/>
        <v>0.99999999999999989</v>
      </c>
    </row>
    <row r="150" spans="1:18" ht="15" customHeight="1" x14ac:dyDescent="0.25">
      <c r="A150" s="214"/>
      <c r="B150" s="27" t="s">
        <v>25</v>
      </c>
      <c r="C150" s="32">
        <f>+REGIONVI!C25</f>
        <v>4</v>
      </c>
      <c r="D150" s="32">
        <f>+REGIONVI!D25</f>
        <v>6</v>
      </c>
      <c r="E150" s="32">
        <f>+REGIONVI!E25</f>
        <v>3</v>
      </c>
      <c r="F150" s="32">
        <f>+REGIONVI!F25</f>
        <v>0</v>
      </c>
      <c r="G150" s="32">
        <f>+REGIONVI!G25</f>
        <v>0</v>
      </c>
      <c r="H150" s="32">
        <f>+REGIONVI!H25</f>
        <v>0</v>
      </c>
      <c r="I150" s="22">
        <f t="shared" si="83"/>
        <v>13</v>
      </c>
      <c r="K150" s="27" t="s">
        <v>25</v>
      </c>
      <c r="L150" s="78">
        <f t="shared" si="84"/>
        <v>0.30769230769230771</v>
      </c>
      <c r="M150" s="78">
        <f t="shared" si="85"/>
        <v>0.46153846153846156</v>
      </c>
      <c r="N150" s="78">
        <f t="shared" si="86"/>
        <v>0.23076923076923078</v>
      </c>
      <c r="O150" s="78">
        <f t="shared" si="87"/>
        <v>0</v>
      </c>
      <c r="P150" s="78">
        <f t="shared" si="88"/>
        <v>0</v>
      </c>
      <c r="Q150" s="78">
        <f t="shared" si="89"/>
        <v>0</v>
      </c>
      <c r="R150" s="30">
        <f t="shared" si="82"/>
        <v>1</v>
      </c>
    </row>
    <row r="151" spans="1:18" ht="28.5" x14ac:dyDescent="0.25">
      <c r="A151" s="214"/>
      <c r="B151" s="27" t="s">
        <v>26</v>
      </c>
      <c r="C151" s="32">
        <f>+REGIONVII!C25</f>
        <v>7</v>
      </c>
      <c r="D151" s="32">
        <f>+REGIONVII!D25</f>
        <v>4</v>
      </c>
      <c r="E151" s="32">
        <f>+REGIONVII!E25</f>
        <v>5</v>
      </c>
      <c r="F151" s="32">
        <f>+REGIONVII!F25</f>
        <v>0</v>
      </c>
      <c r="G151" s="32">
        <f>+REGIONVII!G25</f>
        <v>0</v>
      </c>
      <c r="H151" s="32">
        <f>+REGIONVII!H25</f>
        <v>0</v>
      </c>
      <c r="I151" s="22">
        <f t="shared" si="83"/>
        <v>16</v>
      </c>
      <c r="K151" s="27" t="s">
        <v>26</v>
      </c>
      <c r="L151" s="78">
        <f t="shared" si="84"/>
        <v>0.4375</v>
      </c>
      <c r="M151" s="78">
        <f t="shared" si="85"/>
        <v>0.25</v>
      </c>
      <c r="N151" s="78">
        <f t="shared" si="86"/>
        <v>0.3125</v>
      </c>
      <c r="O151" s="78">
        <f t="shared" si="87"/>
        <v>0</v>
      </c>
      <c r="P151" s="78">
        <f t="shared" si="88"/>
        <v>0</v>
      </c>
      <c r="Q151" s="78">
        <f t="shared" si="89"/>
        <v>0</v>
      </c>
      <c r="R151" s="30">
        <f t="shared" si="82"/>
        <v>1</v>
      </c>
    </row>
    <row r="152" spans="1:18" ht="28.5" x14ac:dyDescent="0.25">
      <c r="A152" s="214"/>
      <c r="B152" s="27" t="s">
        <v>11</v>
      </c>
      <c r="C152" s="32">
        <f>+REGIONVIII!C25</f>
        <v>2</v>
      </c>
      <c r="D152" s="32">
        <f>+REGIONVIII!D25</f>
        <v>4</v>
      </c>
      <c r="E152" s="32">
        <f>+REGIONVIII!E25</f>
        <v>6</v>
      </c>
      <c r="F152" s="32">
        <f>+REGIONVIII!F25</f>
        <v>1</v>
      </c>
      <c r="G152" s="32">
        <f>+REGIONVIII!G25</f>
        <v>0</v>
      </c>
      <c r="H152" s="32">
        <f>+REGIONVIII!H25</f>
        <v>0</v>
      </c>
      <c r="I152" s="22">
        <f t="shared" si="83"/>
        <v>13</v>
      </c>
      <c r="K152" s="27" t="s">
        <v>11</v>
      </c>
      <c r="L152" s="78">
        <f t="shared" si="84"/>
        <v>0.15384615384615385</v>
      </c>
      <c r="M152" s="78">
        <f t="shared" si="85"/>
        <v>0.30769230769230771</v>
      </c>
      <c r="N152" s="78">
        <f t="shared" si="86"/>
        <v>0.46153846153846156</v>
      </c>
      <c r="O152" s="78">
        <f t="shared" si="87"/>
        <v>7.6923076923076927E-2</v>
      </c>
      <c r="P152" s="78">
        <f t="shared" si="88"/>
        <v>0</v>
      </c>
      <c r="Q152" s="78">
        <f t="shared" si="89"/>
        <v>0</v>
      </c>
      <c r="R152" s="30">
        <f t="shared" si="82"/>
        <v>1</v>
      </c>
    </row>
    <row r="153" spans="1:18" ht="28.5" x14ac:dyDescent="0.25">
      <c r="A153" s="130"/>
      <c r="B153" s="33" t="s">
        <v>28</v>
      </c>
      <c r="C153" s="28">
        <f t="shared" ref="C153:H153" si="90">SUM(C144:C152)</f>
        <v>42</v>
      </c>
      <c r="D153" s="28">
        <f t="shared" si="90"/>
        <v>72</v>
      </c>
      <c r="E153" s="28">
        <f t="shared" si="90"/>
        <v>45</v>
      </c>
      <c r="F153" s="28">
        <f t="shared" si="90"/>
        <v>10</v>
      </c>
      <c r="G153" s="28">
        <f t="shared" si="90"/>
        <v>1</v>
      </c>
      <c r="H153" s="28">
        <f t="shared" si="90"/>
        <v>1</v>
      </c>
      <c r="I153" s="28">
        <f>+I144+I145+I146+I147+I148+I149+I150+I151+I152</f>
        <v>171</v>
      </c>
      <c r="K153" s="33" t="s">
        <v>28</v>
      </c>
      <c r="L153" s="34">
        <f t="shared" si="84"/>
        <v>0.24561403508771928</v>
      </c>
      <c r="M153" s="34">
        <f t="shared" si="85"/>
        <v>0.42105263157894735</v>
      </c>
      <c r="N153" s="34">
        <f t="shared" si="86"/>
        <v>0.26315789473684209</v>
      </c>
      <c r="O153" s="34">
        <f t="shared" si="87"/>
        <v>5.8479532163742687E-2</v>
      </c>
      <c r="P153" s="34">
        <f t="shared" si="88"/>
        <v>5.8479532163742687E-3</v>
      </c>
      <c r="Q153" s="34">
        <f t="shared" si="89"/>
        <v>5.8479532163742687E-3</v>
      </c>
      <c r="R153" s="34">
        <f t="shared" si="82"/>
        <v>1</v>
      </c>
    </row>
    <row r="154" spans="1:18" ht="15.75" x14ac:dyDescent="0.25">
      <c r="A154" s="130"/>
      <c r="B154" s="213" t="s">
        <v>31</v>
      </c>
      <c r="C154" s="213"/>
      <c r="D154" s="213"/>
      <c r="E154" s="213"/>
      <c r="F154" s="213"/>
      <c r="G154" s="213"/>
      <c r="H154" s="213"/>
      <c r="I154" s="213"/>
      <c r="J154" s="86"/>
      <c r="K154" s="213" t="s">
        <v>31</v>
      </c>
      <c r="L154" s="213"/>
      <c r="M154" s="213"/>
      <c r="N154" s="213"/>
      <c r="O154" s="213"/>
      <c r="P154" s="213"/>
      <c r="Q154" s="213"/>
      <c r="R154" s="213"/>
    </row>
    <row r="179" spans="2:3" x14ac:dyDescent="0.25">
      <c r="B179" s="1"/>
      <c r="C179" s="1"/>
    </row>
  </sheetData>
  <mergeCells count="42">
    <mergeCell ref="A142:A152"/>
    <mergeCell ref="A10:A32"/>
    <mergeCell ref="A57:A79"/>
    <mergeCell ref="A35:A44"/>
    <mergeCell ref="A82:A91"/>
    <mergeCell ref="A124:A134"/>
    <mergeCell ref="B98:I98"/>
    <mergeCell ref="B110:I110"/>
    <mergeCell ref="B68:I68"/>
    <mergeCell ref="K68:R68"/>
    <mergeCell ref="K81:R81"/>
    <mergeCell ref="B81:I81"/>
    <mergeCell ref="B97:R97"/>
    <mergeCell ref="B96:R96"/>
    <mergeCell ref="K98:R98"/>
    <mergeCell ref="K110:R110"/>
    <mergeCell ref="K142:R142"/>
    <mergeCell ref="B122:I122"/>
    <mergeCell ref="B154:I154"/>
    <mergeCell ref="K122:R122"/>
    <mergeCell ref="K154:R154"/>
    <mergeCell ref="B123:I123"/>
    <mergeCell ref="K123:R123"/>
    <mergeCell ref="B141:R141"/>
    <mergeCell ref="B140:R140"/>
    <mergeCell ref="B142:I142"/>
    <mergeCell ref="B5:H5"/>
    <mergeCell ref="K8:R8"/>
    <mergeCell ref="K80:R80"/>
    <mergeCell ref="B8:I8"/>
    <mergeCell ref="B80:I80"/>
    <mergeCell ref="K9:R9"/>
    <mergeCell ref="K21:R21"/>
    <mergeCell ref="B33:I33"/>
    <mergeCell ref="K33:R33"/>
    <mergeCell ref="B6:R6"/>
    <mergeCell ref="B56:I56"/>
    <mergeCell ref="B7:R7"/>
    <mergeCell ref="B55:R55"/>
    <mergeCell ref="B21:I21"/>
    <mergeCell ref="B54:R54"/>
    <mergeCell ref="K56:R56"/>
  </mergeCells>
  <printOptions horizontalCentered="1"/>
  <pageMargins left="6.7708333333333336E-3" right="0.98425196850393704" top="0.39370078740157483" bottom="0.59055118110236227" header="0.31496062992125984" footer="0.31496062992125984"/>
  <pageSetup scale="65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opLeftCell="B100" zoomScale="87" zoomScaleNormal="87" workbookViewId="0">
      <selection activeCell="L136" sqref="L136"/>
    </sheetView>
  </sheetViews>
  <sheetFormatPr baseColWidth="10" defaultColWidth="11.42578125" defaultRowHeight="15" x14ac:dyDescent="0.25"/>
  <sheetData>
    <row r="1" spans="1:17" s="1" customFormat="1" ht="31.5" customHeight="1" x14ac:dyDescent="0.35">
      <c r="A1" s="40"/>
      <c r="B1" s="40"/>
      <c r="C1" s="216" t="s">
        <v>77</v>
      </c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</row>
    <row r="2" spans="1:17" s="1" customForma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74" spans="10:10" x14ac:dyDescent="0.25">
      <c r="J74" s="39"/>
    </row>
    <row r="75" spans="10:10" x14ac:dyDescent="0.25">
      <c r="J75" s="39"/>
    </row>
    <row r="76" spans="10:10" x14ac:dyDescent="0.25">
      <c r="J76" s="39"/>
    </row>
  </sheetData>
  <mergeCells count="1">
    <mergeCell ref="C1:Q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8"/>
  <sheetViews>
    <sheetView topLeftCell="D40" zoomScale="80" zoomScaleNormal="80" workbookViewId="0">
      <selection activeCell="R65" sqref="R65"/>
    </sheetView>
  </sheetViews>
  <sheetFormatPr baseColWidth="10" defaultColWidth="11.42578125" defaultRowHeight="15" x14ac:dyDescent="0.25"/>
  <cols>
    <col min="24" max="24" width="16.42578125" customWidth="1"/>
    <col min="25" max="25" width="16.5703125" customWidth="1"/>
  </cols>
  <sheetData>
    <row r="1" spans="1:26" s="1" customFormat="1" ht="49.5" customHeight="1" x14ac:dyDescent="0.4">
      <c r="A1" s="40"/>
      <c r="B1" s="40"/>
      <c r="C1" s="40"/>
      <c r="D1" s="40"/>
      <c r="E1" s="218" t="s">
        <v>76</v>
      </c>
      <c r="F1" s="218"/>
      <c r="G1" s="218"/>
      <c r="H1" s="218"/>
      <c r="I1" s="218"/>
      <c r="J1" s="218"/>
      <c r="K1" s="218"/>
      <c r="L1" s="218"/>
      <c r="M1" s="218"/>
      <c r="N1" s="40"/>
      <c r="O1" s="40"/>
      <c r="P1" s="40"/>
      <c r="Q1" s="40"/>
    </row>
    <row r="2" spans="1:26" s="1" customFormat="1" ht="49.5" customHeight="1" x14ac:dyDescent="0.3">
      <c r="A2" s="40"/>
      <c r="B2" s="40"/>
      <c r="C2" s="40"/>
      <c r="D2" s="40"/>
      <c r="E2" s="77"/>
      <c r="F2" s="77"/>
      <c r="G2" s="77"/>
      <c r="H2" s="77"/>
      <c r="I2" s="77"/>
      <c r="J2" s="77"/>
      <c r="K2" s="77"/>
      <c r="L2" s="77"/>
      <c r="M2" s="77"/>
      <c r="N2" s="40"/>
      <c r="O2" s="40"/>
      <c r="P2" s="40"/>
      <c r="Q2" s="40"/>
    </row>
    <row r="3" spans="1:26" s="1" customFormat="1" ht="24.75" customHeight="1" x14ac:dyDescent="0.25"/>
    <row r="6" spans="1:26" x14ac:dyDescent="0.25">
      <c r="Y6" t="s">
        <v>33</v>
      </c>
    </row>
    <row r="7" spans="1:26" x14ac:dyDescent="0.25">
      <c r="X7" s="18" t="s">
        <v>3</v>
      </c>
      <c r="Y7" s="15">
        <v>41</v>
      </c>
      <c r="Z7" s="16">
        <f>+Y7/Y16</f>
        <v>0.23428571428571429</v>
      </c>
    </row>
    <row r="8" spans="1:26" x14ac:dyDescent="0.25">
      <c r="X8" s="18" t="s">
        <v>34</v>
      </c>
      <c r="Y8" s="15">
        <v>13</v>
      </c>
      <c r="Z8" s="16">
        <f>+Y8/Y16</f>
        <v>7.4285714285714288E-2</v>
      </c>
    </row>
    <row r="9" spans="1:26" x14ac:dyDescent="0.25">
      <c r="X9" s="18" t="s">
        <v>35</v>
      </c>
      <c r="Y9" s="15">
        <v>30</v>
      </c>
      <c r="Z9" s="16">
        <f>+Y9/Y16</f>
        <v>0.17142857142857143</v>
      </c>
    </row>
    <row r="10" spans="1:26" x14ac:dyDescent="0.25">
      <c r="X10" s="18" t="s">
        <v>36</v>
      </c>
      <c r="Y10" s="15">
        <v>20</v>
      </c>
      <c r="Z10" s="16">
        <f>+Y10/Y16</f>
        <v>0.11428571428571428</v>
      </c>
    </row>
    <row r="11" spans="1:26" x14ac:dyDescent="0.25">
      <c r="X11" s="18" t="s">
        <v>37</v>
      </c>
      <c r="Y11" s="15">
        <v>15</v>
      </c>
      <c r="Z11" s="16">
        <f>+Y11/Y16</f>
        <v>8.5714285714285715E-2</v>
      </c>
    </row>
    <row r="12" spans="1:26" x14ac:dyDescent="0.25">
      <c r="X12" s="18" t="s">
        <v>8</v>
      </c>
      <c r="Y12" s="15">
        <v>14</v>
      </c>
      <c r="Z12" s="16">
        <f>+Y12/Y16</f>
        <v>0.08</v>
      </c>
    </row>
    <row r="13" spans="1:26" x14ac:dyDescent="0.25">
      <c r="X13" s="18" t="s">
        <v>38</v>
      </c>
      <c r="Y13" s="15">
        <v>13</v>
      </c>
      <c r="Z13" s="16">
        <f>+Y13/Y16</f>
        <v>7.4285714285714288E-2</v>
      </c>
    </row>
    <row r="14" spans="1:26" x14ac:dyDescent="0.25">
      <c r="X14" s="18" t="s">
        <v>39</v>
      </c>
      <c r="Y14" s="15">
        <v>16</v>
      </c>
      <c r="Z14" s="16">
        <f>+Y14/Y16</f>
        <v>9.1428571428571428E-2</v>
      </c>
    </row>
    <row r="15" spans="1:26" x14ac:dyDescent="0.25">
      <c r="X15" s="18" t="s">
        <v>40</v>
      </c>
      <c r="Y15" s="15">
        <v>13</v>
      </c>
      <c r="Z15" s="16">
        <f>+Y15/Y16</f>
        <v>7.4285714285714288E-2</v>
      </c>
    </row>
    <row r="16" spans="1:26" ht="30" x14ac:dyDescent="0.25">
      <c r="X16" s="21" t="s">
        <v>41</v>
      </c>
      <c r="Y16" s="19">
        <f>SUM(Y7:Y15)</f>
        <v>175</v>
      </c>
      <c r="Z16" s="20">
        <f>SUM(Z7:Z15)</f>
        <v>1</v>
      </c>
    </row>
    <row r="37" spans="13:13" ht="16.5" x14ac:dyDescent="0.25">
      <c r="M37" s="17"/>
    </row>
    <row r="38" spans="13:13" ht="16.5" x14ac:dyDescent="0.25">
      <c r="M38" s="17"/>
    </row>
    <row r="102" spans="1:8" ht="18.75" x14ac:dyDescent="0.3">
      <c r="B102" s="219" t="s">
        <v>72</v>
      </c>
      <c r="C102" s="219"/>
      <c r="D102" s="219"/>
      <c r="E102" s="219"/>
      <c r="F102" s="219"/>
      <c r="G102" s="219"/>
      <c r="H102" s="219"/>
    </row>
    <row r="104" spans="1:8" ht="28.5" customHeight="1" x14ac:dyDescent="0.25">
      <c r="A104" t="s">
        <v>73</v>
      </c>
      <c r="B104" s="63" t="s">
        <v>42</v>
      </c>
      <c r="C104" s="63" t="s">
        <v>13</v>
      </c>
      <c r="D104" s="63" t="s">
        <v>14</v>
      </c>
      <c r="E104" s="63" t="s">
        <v>15</v>
      </c>
      <c r="F104" s="63" t="s">
        <v>16</v>
      </c>
      <c r="G104" s="63" t="s">
        <v>17</v>
      </c>
      <c r="H104" s="63" t="s">
        <v>21</v>
      </c>
    </row>
    <row r="105" spans="1:8" ht="28.5" customHeight="1" x14ac:dyDescent="0.25">
      <c r="A105">
        <v>1</v>
      </c>
      <c r="B105" s="61">
        <f>'CONGLOMERADO 2016'!L20</f>
        <v>0.41379310344827586</v>
      </c>
      <c r="C105" s="61">
        <f>'CONGLOMERADO 2016'!M20</f>
        <v>0.37356321839080459</v>
      </c>
      <c r="D105" s="61">
        <f>'CONGLOMERADO 2016'!N20</f>
        <v>0.18390804597701149</v>
      </c>
      <c r="E105" s="61">
        <f>'CONGLOMERADO 2016'!O20</f>
        <v>1.7241379310344827E-2</v>
      </c>
      <c r="F105" s="61">
        <f>'CONGLOMERADO 2016'!P20</f>
        <v>1.1494252873563218E-2</v>
      </c>
      <c r="G105" s="61">
        <f>'CONGLOMERADO 2016'!Q20</f>
        <v>0</v>
      </c>
      <c r="H105" s="61">
        <f>'CONGLOMERADO 2016'!R20</f>
        <v>1</v>
      </c>
    </row>
    <row r="106" spans="1:8" ht="28.5" customHeight="1" x14ac:dyDescent="0.25">
      <c r="A106">
        <v>2</v>
      </c>
      <c r="B106" s="61">
        <f>'CONGLOMERADO 2016'!L32</f>
        <v>0.46153846153846156</v>
      </c>
      <c r="C106" s="61">
        <f>'CONGLOMERADO 2016'!M32</f>
        <v>0.38461538461538464</v>
      </c>
      <c r="D106" s="61">
        <f>'CONGLOMERADO 2016'!N32</f>
        <v>0.1242603550295858</v>
      </c>
      <c r="E106" s="61">
        <f>'CONGLOMERADO 2016'!O32</f>
        <v>2.3668639053254437E-2</v>
      </c>
      <c r="F106" s="61">
        <f>'CONGLOMERADO 2016'!P32</f>
        <v>5.9171597633136093E-3</v>
      </c>
      <c r="G106" s="61">
        <f>'CONGLOMERADO 2016'!Q32</f>
        <v>0</v>
      </c>
      <c r="H106" s="61">
        <f>'CONGLOMERADO 2016'!R32</f>
        <v>1</v>
      </c>
    </row>
    <row r="107" spans="1:8" ht="28.5" customHeight="1" x14ac:dyDescent="0.25">
      <c r="A107" t="s">
        <v>71</v>
      </c>
      <c r="B107" s="126">
        <f t="shared" ref="B107:H107" si="0">AVERAGE(B105:B106)</f>
        <v>0.43766578249336874</v>
      </c>
      <c r="C107" s="126">
        <f t="shared" si="0"/>
        <v>0.37908930150309461</v>
      </c>
      <c r="D107" s="126">
        <f t="shared" si="0"/>
        <v>0.15408420050329863</v>
      </c>
      <c r="E107" s="126">
        <f t="shared" si="0"/>
        <v>2.0455009181799634E-2</v>
      </c>
      <c r="F107" s="126">
        <f t="shared" si="0"/>
        <v>8.7057063184384133E-3</v>
      </c>
      <c r="G107" s="126">
        <f t="shared" si="0"/>
        <v>0</v>
      </c>
      <c r="H107" s="126">
        <f t="shared" si="0"/>
        <v>1</v>
      </c>
    </row>
    <row r="109" spans="1:8" ht="22.5" customHeight="1" x14ac:dyDescent="0.3">
      <c r="B109" s="219" t="s">
        <v>74</v>
      </c>
      <c r="C109" s="219"/>
      <c r="D109" s="219"/>
      <c r="E109" s="219"/>
      <c r="F109" s="219"/>
      <c r="G109" s="219"/>
      <c r="H109" s="219"/>
    </row>
    <row r="110" spans="1:8" ht="28.5" customHeight="1" x14ac:dyDescent="0.25">
      <c r="B110" s="63" t="s">
        <v>42</v>
      </c>
      <c r="C110" s="63" t="s">
        <v>13</v>
      </c>
      <c r="D110" s="63" t="s">
        <v>14</v>
      </c>
      <c r="E110" s="63" t="s">
        <v>15</v>
      </c>
      <c r="F110" s="63" t="s">
        <v>16</v>
      </c>
      <c r="G110" s="63" t="s">
        <v>17</v>
      </c>
      <c r="H110" s="63" t="s">
        <v>21</v>
      </c>
    </row>
    <row r="111" spans="1:8" ht="21" customHeight="1" x14ac:dyDescent="0.25">
      <c r="A111">
        <v>3</v>
      </c>
      <c r="B111" s="61">
        <f>'CONGLOMERADO 2016'!L44</f>
        <v>0.1744186046511628</v>
      </c>
      <c r="C111" s="61">
        <f>'CONGLOMERADO 2016'!M44</f>
        <v>0.37790697674418605</v>
      </c>
      <c r="D111" s="61">
        <f>'CONGLOMERADO 2016'!N44</f>
        <v>0.29651162790697677</v>
      </c>
      <c r="E111" s="61">
        <f>'CONGLOMERADO 2016'!O44</f>
        <v>0.13953488372093023</v>
      </c>
      <c r="F111" s="61">
        <f>'CONGLOMERADO 2016'!P44</f>
        <v>1.1627906976744186E-2</v>
      </c>
      <c r="G111" s="61">
        <f>'CONGLOMERADO 2016'!Q44</f>
        <v>0</v>
      </c>
      <c r="H111" s="61">
        <f>'CONGLOMERADO 2016'!R44</f>
        <v>1</v>
      </c>
    </row>
    <row r="112" spans="1:8" ht="21" customHeight="1" x14ac:dyDescent="0.25">
      <c r="A112">
        <v>4</v>
      </c>
      <c r="B112" s="61">
        <f>'CONGLOMERADO 2016'!L67</f>
        <v>0.1377245508982036</v>
      </c>
      <c r="C112" s="61">
        <f>'CONGLOMERADO 2016'!M67</f>
        <v>0.30538922155688625</v>
      </c>
      <c r="D112" s="61">
        <f>'CONGLOMERADO 2016'!N67</f>
        <v>0.38323353293413176</v>
      </c>
      <c r="E112" s="61">
        <f>'CONGLOMERADO 2016'!O67</f>
        <v>0.1497005988023952</v>
      </c>
      <c r="F112" s="61">
        <f>'CONGLOMERADO 2016'!P67</f>
        <v>1.7964071856287425E-2</v>
      </c>
      <c r="G112" s="61">
        <f>'CONGLOMERADO 2016'!Q67</f>
        <v>5.9880239520958087E-3</v>
      </c>
      <c r="H112" s="61">
        <f>'CONGLOMERADO 2016'!R67</f>
        <v>1</v>
      </c>
    </row>
    <row r="113" spans="1:8" ht="26.25" customHeight="1" x14ac:dyDescent="0.25">
      <c r="A113" s="1" t="s">
        <v>71</v>
      </c>
      <c r="B113" s="126">
        <f t="shared" ref="B113:H113" si="1">AVERAGE(B111:B112)</f>
        <v>0.1560715777746832</v>
      </c>
      <c r="C113" s="126">
        <f t="shared" si="1"/>
        <v>0.34164809915053618</v>
      </c>
      <c r="D113" s="126">
        <f t="shared" si="1"/>
        <v>0.33987258042055424</v>
      </c>
      <c r="E113" s="126">
        <f t="shared" si="1"/>
        <v>0.14461774126166271</v>
      </c>
      <c r="F113" s="126">
        <f t="shared" si="1"/>
        <v>1.4795989416515805E-2</v>
      </c>
      <c r="G113" s="126">
        <f t="shared" si="1"/>
        <v>2.9940119760479044E-3</v>
      </c>
      <c r="H113" s="126">
        <f t="shared" si="1"/>
        <v>1</v>
      </c>
    </row>
    <row r="116" spans="1:8" ht="21" customHeight="1" x14ac:dyDescent="0.25">
      <c r="B116" s="220" t="s">
        <v>75</v>
      </c>
      <c r="C116" s="220"/>
      <c r="D116" s="220"/>
      <c r="E116" s="220"/>
      <c r="F116" s="220"/>
      <c r="G116" s="220"/>
      <c r="H116" s="220"/>
    </row>
    <row r="117" spans="1:8" ht="30.75" customHeight="1" x14ac:dyDescent="0.25">
      <c r="B117" s="63" t="s">
        <v>42</v>
      </c>
      <c r="C117" s="63" t="s">
        <v>13</v>
      </c>
      <c r="D117" s="63" t="s">
        <v>14</v>
      </c>
      <c r="E117" s="63" t="s">
        <v>15</v>
      </c>
      <c r="F117" s="63" t="s">
        <v>16</v>
      </c>
      <c r="G117" s="63" t="s">
        <v>17</v>
      </c>
      <c r="H117" s="63" t="s">
        <v>21</v>
      </c>
    </row>
    <row r="118" spans="1:8" ht="32.25" customHeight="1" x14ac:dyDescent="0.25">
      <c r="A118">
        <v>6</v>
      </c>
      <c r="B118" s="61">
        <f>'CONGLOMERADO 2016'!L92</f>
        <v>0.10059171597633136</v>
      </c>
      <c r="C118" s="61">
        <f>'CONGLOMERADO 2016'!M92</f>
        <v>0.16568047337278108</v>
      </c>
      <c r="D118" s="61">
        <f>'CONGLOMERADO 2016'!N92</f>
        <v>0.35502958579881655</v>
      </c>
      <c r="E118" s="61">
        <f>'CONGLOMERADO 2016'!O92</f>
        <v>0.30769230769230771</v>
      </c>
      <c r="F118" s="61">
        <f>'CONGLOMERADO 2016'!P92</f>
        <v>7.1005917159763315E-2</v>
      </c>
      <c r="G118" s="61">
        <f>'CONGLOMERADO 2016'!Q92</f>
        <v>0</v>
      </c>
      <c r="H118" s="61">
        <f>'CONGLOMERADO 2016'!R92</f>
        <v>1</v>
      </c>
    </row>
    <row r="119" spans="1:8" ht="32.25" customHeight="1" x14ac:dyDescent="0.25">
      <c r="A119">
        <v>7</v>
      </c>
      <c r="B119" s="61">
        <f>'CONGLOMERADO 2016'!L109</f>
        <v>0.29940119760479039</v>
      </c>
      <c r="C119" s="61">
        <f>'CONGLOMERADO 2016'!M109</f>
        <v>0.43113772455089822</v>
      </c>
      <c r="D119" s="61">
        <f>'CONGLOMERADO 2016'!N109</f>
        <v>0.20359281437125748</v>
      </c>
      <c r="E119" s="61">
        <f>'CONGLOMERADO 2016'!O109</f>
        <v>6.5868263473053898E-2</v>
      </c>
      <c r="F119" s="61">
        <f>'CONGLOMERADO 2016'!P109</f>
        <v>0</v>
      </c>
      <c r="G119" s="61">
        <f>'CONGLOMERADO 2016'!Q109</f>
        <v>0</v>
      </c>
      <c r="H119" s="61">
        <f>'CONGLOMERADO 2016'!R109</f>
        <v>1</v>
      </c>
    </row>
    <row r="120" spans="1:8" ht="32.25" customHeight="1" x14ac:dyDescent="0.25">
      <c r="A120">
        <v>8</v>
      </c>
      <c r="B120" s="61">
        <f>'CONGLOMERADO 2016'!L121</f>
        <v>0.36094674556213019</v>
      </c>
      <c r="C120" s="61">
        <f>'CONGLOMERADO 2016'!M121</f>
        <v>0.38461538461538464</v>
      </c>
      <c r="D120" s="61">
        <f>'CONGLOMERADO 2016'!N121</f>
        <v>0.20710059171597633</v>
      </c>
      <c r="E120" s="61">
        <f>'CONGLOMERADO 2016'!O121</f>
        <v>4.7337278106508875E-2</v>
      </c>
      <c r="F120" s="61">
        <f>'CONGLOMERADO 2016'!P121</f>
        <v>0</v>
      </c>
      <c r="G120" s="61">
        <f>'CONGLOMERADO 2016'!Q121</f>
        <v>0</v>
      </c>
      <c r="H120" s="61">
        <f>'CONGLOMERADO 2016'!R121</f>
        <v>1</v>
      </c>
    </row>
    <row r="121" spans="1:8" ht="23.25" customHeight="1" x14ac:dyDescent="0.25">
      <c r="A121" s="1" t="s">
        <v>71</v>
      </c>
      <c r="B121" s="126">
        <f t="shared" ref="B121:H121" si="2">AVERAGE(B118:B120)</f>
        <v>0.25364655304775069</v>
      </c>
      <c r="C121" s="126">
        <f t="shared" si="2"/>
        <v>0.32714452751302131</v>
      </c>
      <c r="D121" s="126">
        <f t="shared" si="2"/>
        <v>0.25524099729535016</v>
      </c>
      <c r="E121" s="126">
        <f t="shared" si="2"/>
        <v>0.14029928309062351</v>
      </c>
      <c r="F121" s="126">
        <f t="shared" si="2"/>
        <v>2.3668639053254437E-2</v>
      </c>
      <c r="G121" s="126">
        <f t="shared" si="2"/>
        <v>0</v>
      </c>
      <c r="H121" s="126">
        <f t="shared" si="2"/>
        <v>1</v>
      </c>
    </row>
    <row r="124" spans="1:8" ht="33.75" customHeight="1" x14ac:dyDescent="0.25">
      <c r="B124" s="217" t="s">
        <v>55</v>
      </c>
      <c r="C124" s="217"/>
      <c r="D124" s="217"/>
      <c r="E124" s="217"/>
      <c r="F124" s="217"/>
      <c r="G124" s="217"/>
      <c r="H124" s="217"/>
    </row>
    <row r="125" spans="1:8" ht="24.75" customHeight="1" x14ac:dyDescent="0.25">
      <c r="B125" s="63" t="s">
        <v>42</v>
      </c>
      <c r="C125" s="63" t="s">
        <v>13</v>
      </c>
      <c r="D125" s="63" t="s">
        <v>14</v>
      </c>
      <c r="E125" s="63" t="s">
        <v>15</v>
      </c>
      <c r="F125" s="63" t="s">
        <v>16</v>
      </c>
      <c r="G125" s="63" t="s">
        <v>17</v>
      </c>
      <c r="H125" s="63" t="s">
        <v>21</v>
      </c>
    </row>
    <row r="126" spans="1:8" x14ac:dyDescent="0.25">
      <c r="A126">
        <v>9</v>
      </c>
      <c r="B126" s="61">
        <f>'CONGLOMERADO 2016'!L134</f>
        <v>0.23529411764705882</v>
      </c>
      <c r="C126" s="61">
        <f>'CONGLOMERADO 2016'!M134</f>
        <v>0.32941176470588235</v>
      </c>
      <c r="D126" s="61">
        <f>'CONGLOMERADO 2016'!N134</f>
        <v>0.31176470588235294</v>
      </c>
      <c r="E126" s="61">
        <f>'CONGLOMERADO 2016'!O134</f>
        <v>0.11764705882352941</v>
      </c>
      <c r="F126" s="61">
        <f>'CONGLOMERADO 2016'!P134</f>
        <v>5.8823529411764705E-3</v>
      </c>
      <c r="G126" s="61">
        <f>'CONGLOMERADO 2016'!Q134</f>
        <v>0</v>
      </c>
      <c r="H126" s="61">
        <f>'CONGLOMERADO 2016'!R134</f>
        <v>1</v>
      </c>
    </row>
    <row r="127" spans="1:8" x14ac:dyDescent="0.25">
      <c r="A127">
        <v>10</v>
      </c>
      <c r="B127" s="61">
        <f>'CONGLOMERADO 2016'!L153</f>
        <v>0.24561403508771928</v>
      </c>
      <c r="C127" s="61">
        <f>'CONGLOMERADO 2016'!M153</f>
        <v>0.42105263157894735</v>
      </c>
      <c r="D127" s="61">
        <f>'CONGLOMERADO 2016'!N153</f>
        <v>0.26315789473684209</v>
      </c>
      <c r="E127" s="61">
        <f>'CONGLOMERADO 2016'!O153</f>
        <v>5.8479532163742687E-2</v>
      </c>
      <c r="F127" s="61">
        <f>'CONGLOMERADO 2016'!P153</f>
        <v>5.8479532163742687E-3</v>
      </c>
      <c r="G127" s="61">
        <f>'CONGLOMERADO 2016'!Q153</f>
        <v>5.8479532163742687E-3</v>
      </c>
      <c r="H127" s="61">
        <f>'CONGLOMERADO 2016'!R153</f>
        <v>1</v>
      </c>
    </row>
    <row r="128" spans="1:8" x14ac:dyDescent="0.25">
      <c r="B128" s="126">
        <f t="shared" ref="B128:H128" si="3">AVERAGE(B126:B127)</f>
        <v>0.24045407636738905</v>
      </c>
      <c r="C128" s="126">
        <f t="shared" si="3"/>
        <v>0.37523219814241482</v>
      </c>
      <c r="D128" s="126">
        <f t="shared" si="3"/>
        <v>0.28746130030959749</v>
      </c>
      <c r="E128" s="126">
        <f t="shared" si="3"/>
        <v>8.8063295493636048E-2</v>
      </c>
      <c r="F128" s="126">
        <f t="shared" si="3"/>
        <v>5.8651530787753696E-3</v>
      </c>
      <c r="G128" s="126">
        <f t="shared" si="3"/>
        <v>2.9239766081871343E-3</v>
      </c>
      <c r="H128" s="126">
        <f t="shared" si="3"/>
        <v>1</v>
      </c>
    </row>
  </sheetData>
  <mergeCells count="5">
    <mergeCell ref="B124:H124"/>
    <mergeCell ref="E1:M1"/>
    <mergeCell ref="B109:H109"/>
    <mergeCell ref="B102:H102"/>
    <mergeCell ref="B116:H11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"/>
  <sheetViews>
    <sheetView tabSelected="1" workbookViewId="0">
      <selection activeCell="B2" sqref="B2:P2"/>
    </sheetView>
  </sheetViews>
  <sheetFormatPr baseColWidth="10" defaultRowHeight="15" x14ac:dyDescent="0.25"/>
  <sheetData>
    <row r="2" spans="1:16" ht="21" x14ac:dyDescent="0.35">
      <c r="B2" s="223" t="s">
        <v>83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</row>
    <row r="4" spans="1:16" ht="26.25" customHeight="1" x14ac:dyDescent="0.3">
      <c r="A4" s="222" t="s">
        <v>78</v>
      </c>
      <c r="B4" s="222"/>
      <c r="C4" s="222"/>
      <c r="D4" s="222"/>
      <c r="E4" s="222"/>
      <c r="F4" s="222"/>
    </row>
    <row r="5" spans="1:16" x14ac:dyDescent="0.25">
      <c r="A5" s="63" t="s">
        <v>42</v>
      </c>
      <c r="B5" s="63" t="s">
        <v>13</v>
      </c>
      <c r="C5" s="63" t="s">
        <v>14</v>
      </c>
      <c r="D5" s="63" t="s">
        <v>15</v>
      </c>
      <c r="E5" s="63" t="s">
        <v>16</v>
      </c>
      <c r="F5" s="63" t="s">
        <v>17</v>
      </c>
    </row>
    <row r="6" spans="1:16" x14ac:dyDescent="0.25">
      <c r="A6" s="136">
        <f>'CONGLOMERADO 2016'!L20</f>
        <v>0.41379310344827586</v>
      </c>
      <c r="B6" s="136">
        <f>'CONGLOMERADO 2016'!M20</f>
        <v>0.37356321839080459</v>
      </c>
      <c r="C6" s="136">
        <f>'CONGLOMERADO 2016'!N20</f>
        <v>0.18390804597701149</v>
      </c>
      <c r="D6" s="136">
        <f>'CONGLOMERADO 2016'!O20</f>
        <v>1.7241379310344827E-2</v>
      </c>
      <c r="E6" s="136">
        <f>'CONGLOMERADO 2016'!P20</f>
        <v>1.1494252873563218E-2</v>
      </c>
      <c r="F6" s="136">
        <f>'CONGLOMERADO 2016'!Q20</f>
        <v>0</v>
      </c>
    </row>
    <row r="7" spans="1:16" x14ac:dyDescent="0.25">
      <c r="A7" s="136">
        <f>'CONGLOMERADO 2016'!L32</f>
        <v>0.46153846153846156</v>
      </c>
      <c r="B7" s="136">
        <f>'CONGLOMERADO 2016'!M32</f>
        <v>0.38461538461538464</v>
      </c>
      <c r="C7" s="136">
        <f>'CONGLOMERADO 2016'!N32</f>
        <v>0.1242603550295858</v>
      </c>
      <c r="D7" s="136">
        <f>'CONGLOMERADO 2016'!O32</f>
        <v>2.3668639053254437E-2</v>
      </c>
      <c r="E7" s="136">
        <f>'CONGLOMERADO 2016'!P32</f>
        <v>5.9171597633136093E-3</v>
      </c>
      <c r="F7" s="136">
        <f>'CONGLOMERADO 2016'!Q32</f>
        <v>0</v>
      </c>
    </row>
    <row r="8" spans="1:16" x14ac:dyDescent="0.25">
      <c r="A8" s="136">
        <f t="shared" ref="A8:F8" si="0">AVERAGE(A6:A7)</f>
        <v>0.43766578249336874</v>
      </c>
      <c r="B8" s="136">
        <f t="shared" si="0"/>
        <v>0.37908930150309461</v>
      </c>
      <c r="C8" s="136">
        <f t="shared" si="0"/>
        <v>0.15408420050329863</v>
      </c>
      <c r="D8" s="136">
        <f t="shared" si="0"/>
        <v>2.0455009181799634E-2</v>
      </c>
      <c r="E8" s="136">
        <f t="shared" si="0"/>
        <v>8.7057063184384133E-3</v>
      </c>
      <c r="F8" s="136">
        <f t="shared" si="0"/>
        <v>0</v>
      </c>
    </row>
    <row r="9" spans="1:16" s="1" customFormat="1" ht="27.75" customHeight="1" x14ac:dyDescent="0.3">
      <c r="A9" s="221" t="s">
        <v>82</v>
      </c>
      <c r="B9" s="221"/>
      <c r="C9" s="221"/>
      <c r="D9" s="221"/>
      <c r="E9" s="221"/>
      <c r="F9" s="221"/>
    </row>
    <row r="10" spans="1:16" x14ac:dyDescent="0.25">
      <c r="A10" s="63" t="s">
        <v>42</v>
      </c>
      <c r="B10" s="63" t="s">
        <v>13</v>
      </c>
      <c r="C10" s="63" t="s">
        <v>14</v>
      </c>
      <c r="D10" s="63" t="s">
        <v>15</v>
      </c>
      <c r="E10" s="63" t="s">
        <v>16</v>
      </c>
      <c r="F10" s="63" t="s">
        <v>17</v>
      </c>
    </row>
    <row r="11" spans="1:16" x14ac:dyDescent="0.25">
      <c r="A11" s="135">
        <v>0.1744186046511628</v>
      </c>
      <c r="B11" s="135">
        <v>0.37790697674418605</v>
      </c>
      <c r="C11" s="135">
        <v>0.29651162790697677</v>
      </c>
      <c r="D11" s="135">
        <v>0.13953488372093023</v>
      </c>
      <c r="E11" s="135">
        <v>1.1627906976744186E-2</v>
      </c>
      <c r="F11" s="135">
        <v>0</v>
      </c>
    </row>
    <row r="12" spans="1:16" x14ac:dyDescent="0.25">
      <c r="A12" s="135">
        <v>0.1377245508982036</v>
      </c>
      <c r="B12" s="135">
        <v>0.30538922155688625</v>
      </c>
      <c r="C12" s="135">
        <v>0.38323353293413176</v>
      </c>
      <c r="D12" s="135">
        <v>0.1497005988023952</v>
      </c>
      <c r="E12" s="135">
        <v>1.7964071856287425E-2</v>
      </c>
      <c r="F12" s="135">
        <v>5.9880239520958087E-3</v>
      </c>
    </row>
    <row r="13" spans="1:16" x14ac:dyDescent="0.25">
      <c r="A13" s="135">
        <v>0.20754716981132076</v>
      </c>
      <c r="B13" s="135">
        <v>0.32704402515723269</v>
      </c>
      <c r="C13" s="135">
        <v>0.32075471698113206</v>
      </c>
      <c r="D13" s="135">
        <v>0.11949685534591195</v>
      </c>
      <c r="E13" s="135">
        <v>1.8867924528301886E-2</v>
      </c>
      <c r="F13" s="135">
        <v>6.2893081761006293E-3</v>
      </c>
    </row>
    <row r="14" spans="1:16" x14ac:dyDescent="0.25">
      <c r="A14" s="136">
        <f t="shared" ref="A14:F14" si="1">AVERAGE(A11:A13)</f>
        <v>0.17323010845356238</v>
      </c>
      <c r="B14" s="136">
        <f t="shared" si="1"/>
        <v>0.33678007448610164</v>
      </c>
      <c r="C14" s="136">
        <f t="shared" si="1"/>
        <v>0.33349995927408016</v>
      </c>
      <c r="D14" s="136">
        <f t="shared" si="1"/>
        <v>0.13624411262307912</v>
      </c>
      <c r="E14" s="136">
        <f t="shared" si="1"/>
        <v>1.61533011204445E-2</v>
      </c>
      <c r="F14" s="136">
        <f t="shared" si="1"/>
        <v>4.0924440427321457E-3</v>
      </c>
    </row>
    <row r="15" spans="1:16" s="1" customFormat="1" ht="25.5" customHeight="1" x14ac:dyDescent="0.3">
      <c r="A15" s="221" t="s">
        <v>80</v>
      </c>
      <c r="B15" s="221"/>
      <c r="C15" s="221"/>
      <c r="D15" s="221"/>
      <c r="E15" s="221"/>
      <c r="F15" s="221"/>
    </row>
    <row r="16" spans="1:16" x14ac:dyDescent="0.25">
      <c r="A16" s="63" t="s">
        <v>42</v>
      </c>
      <c r="B16" s="63" t="s">
        <v>13</v>
      </c>
      <c r="C16" s="63" t="s">
        <v>14</v>
      </c>
      <c r="D16" s="63" t="s">
        <v>15</v>
      </c>
      <c r="E16" s="63" t="s">
        <v>16</v>
      </c>
      <c r="F16" s="63" t="s">
        <v>17</v>
      </c>
    </row>
    <row r="17" spans="1:6" x14ac:dyDescent="0.25">
      <c r="A17" s="135">
        <v>0.10059171597633136</v>
      </c>
      <c r="B17" s="135">
        <v>0.16568047337278108</v>
      </c>
      <c r="C17" s="135">
        <v>0.35502958579881655</v>
      </c>
      <c r="D17" s="135">
        <v>0.30769230769230771</v>
      </c>
      <c r="E17" s="135">
        <v>7.1005917159763315E-2</v>
      </c>
      <c r="F17" s="135">
        <v>0</v>
      </c>
    </row>
    <row r="18" spans="1:6" x14ac:dyDescent="0.25">
      <c r="A18" s="135">
        <v>0.29940119760479039</v>
      </c>
      <c r="B18" s="135">
        <v>0.43113772455089822</v>
      </c>
      <c r="C18" s="135">
        <v>0.20359281437125748</v>
      </c>
      <c r="D18" s="135">
        <v>6.5868263473053898E-2</v>
      </c>
      <c r="E18" s="135">
        <v>0</v>
      </c>
      <c r="F18" s="135">
        <v>0</v>
      </c>
    </row>
    <row r="19" spans="1:6" x14ac:dyDescent="0.25">
      <c r="A19" s="135">
        <v>0.36094674556213019</v>
      </c>
      <c r="B19" s="135">
        <v>0.38461538461538464</v>
      </c>
      <c r="C19" s="135">
        <v>0.20710059171597633</v>
      </c>
      <c r="D19" s="135">
        <v>4.7337278106508875E-2</v>
      </c>
      <c r="E19" s="135">
        <v>0</v>
      </c>
      <c r="F19" s="135">
        <v>0</v>
      </c>
    </row>
    <row r="20" spans="1:6" x14ac:dyDescent="0.25">
      <c r="A20" s="136">
        <f t="shared" ref="A20:F20" si="2">AVERAGE(A17:A19)</f>
        <v>0.25364655304775069</v>
      </c>
      <c r="B20" s="136">
        <f t="shared" si="2"/>
        <v>0.32714452751302131</v>
      </c>
      <c r="C20" s="136">
        <f t="shared" si="2"/>
        <v>0.25524099729535016</v>
      </c>
      <c r="D20" s="136">
        <f t="shared" si="2"/>
        <v>0.14029928309062351</v>
      </c>
      <c r="E20" s="136">
        <f t="shared" si="2"/>
        <v>2.3668639053254437E-2</v>
      </c>
      <c r="F20" s="136">
        <f t="shared" si="2"/>
        <v>0</v>
      </c>
    </row>
    <row r="21" spans="1:6" s="1" customFormat="1" ht="21.75" customHeight="1" x14ac:dyDescent="0.3">
      <c r="A21" s="221" t="s">
        <v>81</v>
      </c>
      <c r="B21" s="221"/>
      <c r="C21" s="221"/>
      <c r="D21" s="221"/>
      <c r="E21" s="221"/>
      <c r="F21" s="221"/>
    </row>
    <row r="22" spans="1:6" x14ac:dyDescent="0.25">
      <c r="A22" s="63" t="s">
        <v>42</v>
      </c>
      <c r="B22" s="63" t="s">
        <v>13</v>
      </c>
      <c r="C22" s="63" t="s">
        <v>14</v>
      </c>
      <c r="D22" s="63" t="s">
        <v>15</v>
      </c>
      <c r="E22" s="63" t="s">
        <v>16</v>
      </c>
      <c r="F22" s="63" t="s">
        <v>17</v>
      </c>
    </row>
    <row r="23" spans="1:6" x14ac:dyDescent="0.25">
      <c r="A23" s="135">
        <v>0.23529411764705882</v>
      </c>
      <c r="B23" s="135">
        <v>0.32941176470588235</v>
      </c>
      <c r="C23" s="135">
        <v>0.31176470588235294</v>
      </c>
      <c r="D23" s="135">
        <v>0.11764705882352941</v>
      </c>
      <c r="E23" s="135">
        <v>5.8823529411764705E-3</v>
      </c>
      <c r="F23" s="135">
        <v>0</v>
      </c>
    </row>
    <row r="24" spans="1:6" x14ac:dyDescent="0.25">
      <c r="A24" s="135">
        <v>0.24561403508771928</v>
      </c>
      <c r="B24" s="135">
        <v>0.42105263157894735</v>
      </c>
      <c r="C24" s="135">
        <v>0.26315789473684209</v>
      </c>
      <c r="D24" s="135">
        <v>5.8479532163742687E-2</v>
      </c>
      <c r="E24" s="135">
        <v>5.8479532163742687E-3</v>
      </c>
      <c r="F24" s="135">
        <v>5.8479532163742687E-3</v>
      </c>
    </row>
    <row r="25" spans="1:6" x14ac:dyDescent="0.25">
      <c r="A25" s="136">
        <f t="shared" ref="A25:F25" si="3">AVERAGE(A23:A24)</f>
        <v>0.24045407636738905</v>
      </c>
      <c r="B25" s="136">
        <f t="shared" si="3"/>
        <v>0.37523219814241482</v>
      </c>
      <c r="C25" s="136">
        <f t="shared" si="3"/>
        <v>0.28746130030959749</v>
      </c>
      <c r="D25" s="136">
        <f t="shared" si="3"/>
        <v>8.8063295493636048E-2</v>
      </c>
      <c r="E25" s="136">
        <f t="shared" si="3"/>
        <v>5.8651530787753696E-3</v>
      </c>
      <c r="F25" s="136">
        <f t="shared" si="3"/>
        <v>2.9239766081871343E-3</v>
      </c>
    </row>
  </sheetData>
  <mergeCells count="5">
    <mergeCell ref="A9:F9"/>
    <mergeCell ref="A15:F15"/>
    <mergeCell ref="A21:F21"/>
    <mergeCell ref="A4:F4"/>
    <mergeCell ref="B2:P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15" workbookViewId="0">
      <selection activeCell="A13" sqref="A13:XFD29"/>
    </sheetView>
  </sheetViews>
  <sheetFormatPr baseColWidth="10" defaultColWidth="11.42578125" defaultRowHeight="15" x14ac:dyDescent="0.25"/>
  <cols>
    <col min="1" max="1" width="4.28515625" customWidth="1"/>
    <col min="2" max="2" width="39" style="12" customWidth="1"/>
    <col min="3" max="3" width="11.85546875" style="12" customWidth="1"/>
    <col min="9" max="9" width="11.42578125" style="1"/>
  </cols>
  <sheetData>
    <row r="1" spans="1:9" x14ac:dyDescent="0.25">
      <c r="A1" s="138"/>
      <c r="B1" s="138"/>
      <c r="C1" s="138"/>
      <c r="D1" s="138"/>
      <c r="E1" s="138"/>
      <c r="F1" s="138"/>
      <c r="G1" s="138"/>
      <c r="H1" s="138"/>
      <c r="I1"/>
    </row>
    <row r="2" spans="1:9" x14ac:dyDescent="0.25">
      <c r="A2" s="1"/>
      <c r="B2" s="10"/>
      <c r="C2" s="10"/>
      <c r="D2" s="2"/>
      <c r="E2" s="2"/>
      <c r="F2" s="2"/>
      <c r="G2" s="2"/>
      <c r="H2" s="1"/>
    </row>
    <row r="3" spans="1:9" x14ac:dyDescent="0.25">
      <c r="A3" s="1"/>
      <c r="B3" s="10"/>
      <c r="C3" s="10"/>
      <c r="D3" s="2"/>
      <c r="E3" s="2"/>
      <c r="F3" s="2"/>
      <c r="G3" s="2"/>
      <c r="H3" s="1"/>
    </row>
    <row r="4" spans="1:9" ht="15.75" x14ac:dyDescent="0.25">
      <c r="A4" s="139" t="s">
        <v>0</v>
      </c>
      <c r="B4" s="139"/>
      <c r="C4" s="139"/>
      <c r="D4" s="139"/>
      <c r="E4" s="139"/>
      <c r="F4" s="139"/>
      <c r="G4" s="139"/>
      <c r="H4" s="139"/>
      <c r="I4"/>
    </row>
    <row r="5" spans="1:9" x14ac:dyDescent="0.25">
      <c r="A5" s="3"/>
      <c r="B5" s="11"/>
      <c r="C5" s="11"/>
      <c r="D5" s="3"/>
      <c r="E5" s="3"/>
      <c r="F5" s="3"/>
      <c r="G5" s="3"/>
      <c r="H5" s="1"/>
    </row>
    <row r="6" spans="1:9" ht="15.75" x14ac:dyDescent="0.25">
      <c r="A6" s="140" t="s">
        <v>1</v>
      </c>
      <c r="B6" s="140"/>
      <c r="C6" s="140"/>
      <c r="D6" s="140"/>
      <c r="E6" s="140"/>
      <c r="F6" s="140"/>
      <c r="G6" s="140"/>
      <c r="H6" s="140"/>
      <c r="I6"/>
    </row>
    <row r="7" spans="1:9" x14ac:dyDescent="0.25">
      <c r="A7" s="1"/>
      <c r="B7" s="10"/>
      <c r="C7" s="10"/>
      <c r="D7" s="2"/>
      <c r="E7" s="2"/>
      <c r="F7" s="2"/>
      <c r="G7" s="2"/>
      <c r="H7" s="1"/>
    </row>
    <row r="8" spans="1:9" x14ac:dyDescent="0.25">
      <c r="A8" s="141" t="s">
        <v>2</v>
      </c>
      <c r="B8" s="141"/>
      <c r="C8" s="142"/>
      <c r="D8" s="143" t="s">
        <v>3</v>
      </c>
      <c r="E8" s="143"/>
      <c r="F8" s="143"/>
      <c r="G8" s="143"/>
      <c r="H8" s="143"/>
      <c r="I8" s="143"/>
    </row>
    <row r="9" spans="1:9" x14ac:dyDescent="0.25">
      <c r="A9" s="141"/>
      <c r="B9" s="141"/>
      <c r="C9" s="142"/>
      <c r="D9" s="143"/>
      <c r="E9" s="143"/>
      <c r="F9" s="143"/>
      <c r="G9" s="143"/>
      <c r="H9" s="143"/>
      <c r="I9" s="143"/>
    </row>
    <row r="10" spans="1:9" ht="15.75" x14ac:dyDescent="0.25">
      <c r="A10" s="46"/>
      <c r="B10" s="46"/>
      <c r="C10" s="46"/>
      <c r="D10" s="47"/>
      <c r="E10" s="47"/>
      <c r="F10" s="48"/>
      <c r="G10" s="48"/>
      <c r="H10" s="48"/>
      <c r="I10" s="48"/>
    </row>
    <row r="11" spans="1:9" ht="15.75" x14ac:dyDescent="0.25">
      <c r="A11" s="156" t="s">
        <v>12</v>
      </c>
      <c r="B11" s="156"/>
      <c r="C11" s="52" t="s">
        <v>42</v>
      </c>
      <c r="D11" s="49" t="s">
        <v>13</v>
      </c>
      <c r="E11" s="49" t="s">
        <v>14</v>
      </c>
      <c r="F11" s="49" t="s">
        <v>15</v>
      </c>
      <c r="G11" s="49" t="s">
        <v>16</v>
      </c>
      <c r="H11" s="49" t="s">
        <v>17</v>
      </c>
      <c r="I11" s="49" t="s">
        <v>21</v>
      </c>
    </row>
    <row r="12" spans="1:9" s="54" customFormat="1" x14ac:dyDescent="0.25">
      <c r="A12" s="157" t="s">
        <v>44</v>
      </c>
      <c r="B12" s="157"/>
      <c r="C12" s="66"/>
      <c r="D12" s="67"/>
      <c r="E12" s="67"/>
      <c r="F12" s="67"/>
      <c r="G12" s="67"/>
      <c r="H12" s="67"/>
      <c r="I12" s="67"/>
    </row>
    <row r="13" spans="1:9" ht="33.75" customHeight="1" x14ac:dyDescent="0.25">
      <c r="A13" s="50">
        <v>1</v>
      </c>
      <c r="B13" s="82" t="s">
        <v>45</v>
      </c>
      <c r="C13" s="53">
        <v>16</v>
      </c>
      <c r="D13" s="32">
        <v>14</v>
      </c>
      <c r="E13" s="68">
        <v>10</v>
      </c>
      <c r="F13" s="68">
        <v>0</v>
      </c>
      <c r="G13" s="68">
        <v>1</v>
      </c>
      <c r="H13" s="68">
        <v>0</v>
      </c>
      <c r="I13" s="68">
        <f>SUM(C13:H13)</f>
        <v>41</v>
      </c>
    </row>
    <row r="14" spans="1:9" ht="28.5" x14ac:dyDescent="0.25">
      <c r="A14" s="50">
        <v>2</v>
      </c>
      <c r="B14" s="27" t="s">
        <v>46</v>
      </c>
      <c r="C14" s="53">
        <v>15</v>
      </c>
      <c r="D14" s="32">
        <v>16</v>
      </c>
      <c r="E14" s="68">
        <v>7</v>
      </c>
      <c r="F14" s="68">
        <v>1</v>
      </c>
      <c r="G14" s="68">
        <v>1</v>
      </c>
      <c r="H14" s="68">
        <v>0</v>
      </c>
      <c r="I14" s="68">
        <f t="shared" ref="I14:I18" si="0">SUM(C14:H14)</f>
        <v>40</v>
      </c>
    </row>
    <row r="15" spans="1:9" s="125" customFormat="1" ht="19.5" customHeight="1" x14ac:dyDescent="0.25">
      <c r="A15" s="164" t="s">
        <v>47</v>
      </c>
      <c r="B15" s="165"/>
      <c r="C15" s="53"/>
      <c r="D15" s="32"/>
      <c r="E15" s="68"/>
      <c r="F15" s="68"/>
      <c r="G15" s="68"/>
      <c r="H15" s="68">
        <v>0</v>
      </c>
      <c r="I15" s="68"/>
    </row>
    <row r="16" spans="1:9" ht="28.5" x14ac:dyDescent="0.25">
      <c r="A16" s="50">
        <v>3</v>
      </c>
      <c r="B16" s="27" t="s">
        <v>48</v>
      </c>
      <c r="C16" s="53">
        <v>3</v>
      </c>
      <c r="D16" s="32">
        <v>18</v>
      </c>
      <c r="E16" s="68">
        <v>10</v>
      </c>
      <c r="F16" s="68">
        <v>10</v>
      </c>
      <c r="G16" s="68">
        <v>0</v>
      </c>
      <c r="H16" s="68">
        <v>0</v>
      </c>
      <c r="I16" s="68">
        <f t="shared" si="0"/>
        <v>41</v>
      </c>
    </row>
    <row r="17" spans="1:9" ht="28.5" x14ac:dyDescent="0.25">
      <c r="A17" s="50">
        <v>4</v>
      </c>
      <c r="B17" s="27" t="s">
        <v>49</v>
      </c>
      <c r="C17" s="53">
        <v>3</v>
      </c>
      <c r="D17" s="32">
        <v>12</v>
      </c>
      <c r="E17" s="68">
        <v>16</v>
      </c>
      <c r="F17" s="68">
        <v>8</v>
      </c>
      <c r="G17" s="68">
        <v>1</v>
      </c>
      <c r="H17" s="68">
        <v>0</v>
      </c>
      <c r="I17" s="68">
        <f t="shared" si="0"/>
        <v>40</v>
      </c>
    </row>
    <row r="18" spans="1:9" ht="28.5" x14ac:dyDescent="0.25">
      <c r="A18" s="50">
        <v>5</v>
      </c>
      <c r="B18" s="27" t="s">
        <v>50</v>
      </c>
      <c r="C18" s="53">
        <v>5</v>
      </c>
      <c r="D18" s="32">
        <v>12</v>
      </c>
      <c r="E18" s="68">
        <v>13</v>
      </c>
      <c r="F18" s="68">
        <v>5</v>
      </c>
      <c r="G18" s="68">
        <v>1</v>
      </c>
      <c r="H18" s="68">
        <v>0</v>
      </c>
      <c r="I18" s="68">
        <f t="shared" si="0"/>
        <v>36</v>
      </c>
    </row>
    <row r="19" spans="1:9" s="40" customFormat="1" x14ac:dyDescent="0.25">
      <c r="A19" s="160" t="s">
        <v>51</v>
      </c>
      <c r="B19" s="160"/>
      <c r="C19" s="69"/>
      <c r="D19" s="70"/>
      <c r="E19" s="70"/>
      <c r="F19" s="70"/>
      <c r="G19" s="70"/>
      <c r="H19" s="68">
        <v>0</v>
      </c>
      <c r="I19" s="70"/>
    </row>
    <row r="20" spans="1:9" ht="30.75" customHeight="1" x14ac:dyDescent="0.25">
      <c r="A20" s="50">
        <v>6</v>
      </c>
      <c r="B20" s="27" t="s">
        <v>52</v>
      </c>
      <c r="C20" s="53">
        <v>2</v>
      </c>
      <c r="D20" s="32">
        <v>8</v>
      </c>
      <c r="E20" s="68">
        <v>14</v>
      </c>
      <c r="F20" s="68">
        <v>13</v>
      </c>
      <c r="G20" s="68">
        <v>4</v>
      </c>
      <c r="H20" s="68">
        <v>0</v>
      </c>
      <c r="I20" s="32">
        <f>SUM(C20:H20)</f>
        <v>41</v>
      </c>
    </row>
    <row r="21" spans="1:9" ht="30.75" customHeight="1" x14ac:dyDescent="0.25">
      <c r="A21" s="50">
        <v>7</v>
      </c>
      <c r="B21" s="27" t="s">
        <v>53</v>
      </c>
      <c r="C21" s="53">
        <v>12</v>
      </c>
      <c r="D21" s="32">
        <v>16</v>
      </c>
      <c r="E21" s="68">
        <v>9</v>
      </c>
      <c r="F21" s="68">
        <v>4</v>
      </c>
      <c r="G21" s="68">
        <v>0</v>
      </c>
      <c r="H21" s="68">
        <v>0</v>
      </c>
      <c r="I21" s="32">
        <f t="shared" ref="I21:I22" si="1">SUM(C21:H21)</f>
        <v>41</v>
      </c>
    </row>
    <row r="22" spans="1:9" ht="39" customHeight="1" x14ac:dyDescent="0.25">
      <c r="A22" s="50">
        <v>8</v>
      </c>
      <c r="B22" s="27" t="s">
        <v>54</v>
      </c>
      <c r="C22" s="53">
        <v>14</v>
      </c>
      <c r="D22" s="32">
        <v>16</v>
      </c>
      <c r="E22" s="68">
        <v>10</v>
      </c>
      <c r="F22" s="68">
        <v>1</v>
      </c>
      <c r="G22" s="68">
        <v>0</v>
      </c>
      <c r="H22" s="68">
        <v>0</v>
      </c>
      <c r="I22" s="32">
        <f t="shared" si="1"/>
        <v>41</v>
      </c>
    </row>
    <row r="23" spans="1:9" x14ac:dyDescent="0.25">
      <c r="A23" s="72" t="s">
        <v>55</v>
      </c>
      <c r="B23" s="74"/>
      <c r="C23" s="74"/>
      <c r="D23" s="74"/>
      <c r="E23" s="74"/>
      <c r="F23" s="74"/>
      <c r="G23" s="74"/>
      <c r="H23" s="68">
        <v>0</v>
      </c>
      <c r="I23" s="73"/>
    </row>
    <row r="24" spans="1:9" ht="28.5" x14ac:dyDescent="0.25">
      <c r="A24" s="50">
        <v>9</v>
      </c>
      <c r="B24" s="27" t="s">
        <v>56</v>
      </c>
      <c r="C24" s="53">
        <v>6</v>
      </c>
      <c r="D24" s="32">
        <v>13</v>
      </c>
      <c r="E24" s="68">
        <v>10</v>
      </c>
      <c r="F24" s="68">
        <v>10</v>
      </c>
      <c r="G24" s="68">
        <v>1</v>
      </c>
      <c r="H24" s="68">
        <v>0</v>
      </c>
      <c r="I24" s="32">
        <f>SUM(C24:H24)</f>
        <v>40</v>
      </c>
    </row>
    <row r="25" spans="1:9" ht="28.5" x14ac:dyDescent="0.25">
      <c r="A25" s="50">
        <v>10</v>
      </c>
      <c r="B25" s="27" t="s">
        <v>57</v>
      </c>
      <c r="C25" s="53">
        <v>7</v>
      </c>
      <c r="D25" s="32">
        <v>17</v>
      </c>
      <c r="E25" s="68">
        <v>12</v>
      </c>
      <c r="F25" s="68">
        <v>3</v>
      </c>
      <c r="G25" s="68">
        <v>1</v>
      </c>
      <c r="H25" s="68">
        <v>0</v>
      </c>
      <c r="I25" s="32">
        <f>SUM(C25:H25)</f>
        <v>40</v>
      </c>
    </row>
    <row r="26" spans="1:9" ht="29.25" customHeight="1" x14ac:dyDescent="0.25">
      <c r="A26" s="161" t="s">
        <v>19</v>
      </c>
      <c r="B26" s="162"/>
      <c r="C26" s="162"/>
      <c r="D26" s="162"/>
      <c r="E26" s="162"/>
      <c r="F26" s="162"/>
      <c r="G26" s="162"/>
      <c r="H26" s="162"/>
      <c r="I26" s="163"/>
    </row>
    <row r="27" spans="1:9" x14ac:dyDescent="0.25">
      <c r="A27" s="147"/>
      <c r="B27" s="148"/>
      <c r="C27" s="148"/>
      <c r="D27" s="148"/>
      <c r="E27" s="148"/>
      <c r="F27" s="148"/>
      <c r="G27" s="148"/>
      <c r="H27" s="148"/>
      <c r="I27" s="149"/>
    </row>
    <row r="28" spans="1:9" x14ac:dyDescent="0.25">
      <c r="A28" s="150"/>
      <c r="B28" s="151"/>
      <c r="C28" s="151"/>
      <c r="D28" s="151"/>
      <c r="E28" s="151"/>
      <c r="F28" s="151"/>
      <c r="G28" s="151"/>
      <c r="H28" s="151"/>
      <c r="I28" s="152"/>
    </row>
    <row r="29" spans="1:9" x14ac:dyDescent="0.25">
      <c r="A29" s="150"/>
      <c r="B29" s="151"/>
      <c r="C29" s="151"/>
      <c r="D29" s="151"/>
      <c r="E29" s="151"/>
      <c r="F29" s="151"/>
      <c r="G29" s="151"/>
      <c r="H29" s="151"/>
      <c r="I29" s="152"/>
    </row>
    <row r="30" spans="1:9" x14ac:dyDescent="0.25">
      <c r="A30" s="153"/>
      <c r="B30" s="154"/>
      <c r="C30" s="154"/>
      <c r="D30" s="154"/>
      <c r="E30" s="154"/>
      <c r="F30" s="154"/>
      <c r="G30" s="154"/>
      <c r="H30" s="154"/>
      <c r="I30" s="155"/>
    </row>
    <row r="31" spans="1:9" x14ac:dyDescent="0.25">
      <c r="A31" s="144" t="s">
        <v>20</v>
      </c>
      <c r="B31" s="145"/>
      <c r="C31" s="145"/>
      <c r="D31" s="145"/>
      <c r="E31" s="145"/>
      <c r="F31" s="145"/>
      <c r="G31" s="145"/>
      <c r="H31" s="145"/>
      <c r="I31" s="146"/>
    </row>
    <row r="32" spans="1:9" x14ac:dyDescent="0.25">
      <c r="A32" s="147"/>
      <c r="B32" s="148"/>
      <c r="C32" s="148"/>
      <c r="D32" s="148"/>
      <c r="E32" s="148"/>
      <c r="F32" s="148"/>
      <c r="G32" s="148"/>
      <c r="H32" s="148"/>
      <c r="I32" s="149"/>
    </row>
    <row r="33" spans="1:9" x14ac:dyDescent="0.25">
      <c r="A33" s="150"/>
      <c r="B33" s="151"/>
      <c r="C33" s="151"/>
      <c r="D33" s="151"/>
      <c r="E33" s="151"/>
      <c r="F33" s="151"/>
      <c r="G33" s="151"/>
      <c r="H33" s="151"/>
      <c r="I33" s="152"/>
    </row>
    <row r="34" spans="1:9" x14ac:dyDescent="0.25">
      <c r="A34" s="150"/>
      <c r="B34" s="151"/>
      <c r="C34" s="151"/>
      <c r="D34" s="151"/>
      <c r="E34" s="151"/>
      <c r="F34" s="151"/>
      <c r="G34" s="151"/>
      <c r="H34" s="151"/>
      <c r="I34" s="152"/>
    </row>
    <row r="35" spans="1:9" x14ac:dyDescent="0.25">
      <c r="A35" s="153"/>
      <c r="B35" s="154"/>
      <c r="C35" s="154"/>
      <c r="D35" s="154"/>
      <c r="E35" s="154"/>
      <c r="F35" s="154"/>
      <c r="G35" s="154"/>
      <c r="H35" s="154"/>
      <c r="I35" s="155"/>
    </row>
    <row r="37" spans="1:9" x14ac:dyDescent="0.25">
      <c r="A37" s="2"/>
      <c r="D37" s="1"/>
      <c r="E37" s="1"/>
      <c r="F37" s="1"/>
      <c r="G37" s="1"/>
      <c r="H37" s="1"/>
    </row>
  </sheetData>
  <mergeCells count="14">
    <mergeCell ref="A27:I30"/>
    <mergeCell ref="A26:I26"/>
    <mergeCell ref="A31:I31"/>
    <mergeCell ref="A32:I35"/>
    <mergeCell ref="A1:H1"/>
    <mergeCell ref="A8:B9"/>
    <mergeCell ref="A4:H4"/>
    <mergeCell ref="A6:H6"/>
    <mergeCell ref="A11:B11"/>
    <mergeCell ref="A12:B12"/>
    <mergeCell ref="A19:B19"/>
    <mergeCell ref="D8:I9"/>
    <mergeCell ref="C8:C9"/>
    <mergeCell ref="A15:B1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10" workbookViewId="0">
      <selection activeCell="C21" sqref="C21:H21"/>
    </sheetView>
  </sheetViews>
  <sheetFormatPr baseColWidth="10" defaultColWidth="11.42578125" defaultRowHeight="15" x14ac:dyDescent="0.25"/>
  <cols>
    <col min="1" max="1" width="4.28515625" style="1" customWidth="1"/>
    <col min="2" max="2" width="39" style="12" customWidth="1"/>
    <col min="3" max="3" width="13" style="12" customWidth="1"/>
    <col min="4" max="16384" width="11.42578125" style="1"/>
  </cols>
  <sheetData>
    <row r="1" spans="1:9" x14ac:dyDescent="0.25">
      <c r="A1" s="138"/>
      <c r="B1" s="138"/>
      <c r="C1" s="138"/>
      <c r="D1" s="138"/>
      <c r="E1" s="138"/>
      <c r="F1" s="138"/>
      <c r="G1" s="138"/>
      <c r="H1" s="138"/>
    </row>
    <row r="2" spans="1:9" x14ac:dyDescent="0.25">
      <c r="B2" s="10"/>
      <c r="C2" s="10"/>
      <c r="D2" s="2"/>
      <c r="E2" s="2"/>
      <c r="F2" s="2"/>
      <c r="G2" s="2"/>
    </row>
    <row r="3" spans="1:9" x14ac:dyDescent="0.25">
      <c r="B3" s="10"/>
      <c r="C3" s="10"/>
      <c r="D3" s="2"/>
      <c r="E3" s="2"/>
      <c r="F3" s="2"/>
      <c r="G3" s="2"/>
      <c r="H3" s="1">
        <v>2016</v>
      </c>
    </row>
    <row r="4" spans="1:9" ht="15.75" x14ac:dyDescent="0.25">
      <c r="A4" s="139" t="s">
        <v>0</v>
      </c>
      <c r="B4" s="139"/>
      <c r="C4" s="139"/>
      <c r="D4" s="139"/>
      <c r="E4" s="139"/>
      <c r="F4" s="139"/>
      <c r="G4" s="139"/>
      <c r="H4" s="139"/>
    </row>
    <row r="5" spans="1:9" x14ac:dyDescent="0.25">
      <c r="A5" s="3"/>
      <c r="B5" s="11"/>
      <c r="C5" s="11"/>
      <c r="D5" s="3"/>
      <c r="E5" s="3"/>
      <c r="F5" s="3"/>
      <c r="G5" s="3"/>
    </row>
    <row r="6" spans="1:9" ht="15.75" x14ac:dyDescent="0.25">
      <c r="A6" s="140" t="s">
        <v>1</v>
      </c>
      <c r="B6" s="140"/>
      <c r="C6" s="140"/>
      <c r="D6" s="140"/>
      <c r="E6" s="140"/>
      <c r="F6" s="140"/>
      <c r="G6" s="140"/>
      <c r="H6" s="140"/>
    </row>
    <row r="7" spans="1:9" x14ac:dyDescent="0.25">
      <c r="B7" s="10"/>
      <c r="C7" s="10"/>
      <c r="D7" s="2"/>
      <c r="E7" s="2"/>
      <c r="F7" s="2"/>
      <c r="G7" s="2"/>
    </row>
    <row r="8" spans="1:9" x14ac:dyDescent="0.25">
      <c r="A8" s="141" t="s">
        <v>2</v>
      </c>
      <c r="B8" s="141"/>
      <c r="C8" s="51"/>
      <c r="D8" s="143" t="s">
        <v>4</v>
      </c>
      <c r="E8" s="143"/>
      <c r="F8" s="143"/>
      <c r="G8" s="143"/>
      <c r="H8" s="143"/>
      <c r="I8" s="143"/>
    </row>
    <row r="9" spans="1:9" x14ac:dyDescent="0.25">
      <c r="A9" s="141"/>
      <c r="B9" s="141"/>
      <c r="C9" s="51"/>
      <c r="D9" s="143"/>
      <c r="E9" s="143"/>
      <c r="F9" s="143"/>
      <c r="G9" s="143"/>
      <c r="H9" s="143"/>
      <c r="I9" s="143"/>
    </row>
    <row r="10" spans="1:9" ht="15.75" x14ac:dyDescent="0.25">
      <c r="A10" s="46"/>
      <c r="B10" s="46"/>
      <c r="C10" s="46"/>
      <c r="D10" s="47"/>
      <c r="E10" s="47"/>
      <c r="F10" s="48"/>
      <c r="G10" s="48"/>
      <c r="H10" s="48"/>
      <c r="I10" s="48"/>
    </row>
    <row r="11" spans="1:9" ht="15.75" x14ac:dyDescent="0.25">
      <c r="A11" s="156" t="s">
        <v>12</v>
      </c>
      <c r="B11" s="156"/>
      <c r="C11" s="52" t="s">
        <v>42</v>
      </c>
      <c r="D11" s="49" t="s">
        <v>13</v>
      </c>
      <c r="E11" s="49" t="s">
        <v>14</v>
      </c>
      <c r="F11" s="49" t="s">
        <v>15</v>
      </c>
      <c r="G11" s="49" t="s">
        <v>16</v>
      </c>
      <c r="H11" s="49" t="s">
        <v>17</v>
      </c>
      <c r="I11" s="49"/>
    </row>
    <row r="12" spans="1:9" s="40" customFormat="1" ht="16.5" customHeight="1" x14ac:dyDescent="0.25">
      <c r="A12" s="169" t="s">
        <v>44</v>
      </c>
      <c r="B12" s="170"/>
      <c r="C12" s="170"/>
      <c r="D12" s="170"/>
      <c r="E12" s="170"/>
      <c r="F12" s="170"/>
      <c r="G12" s="170"/>
      <c r="H12" s="170"/>
      <c r="I12" s="171"/>
    </row>
    <row r="13" spans="1:9" ht="29.25" customHeight="1" x14ac:dyDescent="0.25">
      <c r="A13" s="50">
        <v>1</v>
      </c>
      <c r="B13" s="88" t="s">
        <v>45</v>
      </c>
      <c r="C13" s="53">
        <v>3</v>
      </c>
      <c r="D13" s="32">
        <v>6</v>
      </c>
      <c r="E13" s="32">
        <v>3</v>
      </c>
      <c r="F13" s="32">
        <v>1</v>
      </c>
      <c r="G13" s="68">
        <v>0</v>
      </c>
      <c r="H13" s="68">
        <v>0</v>
      </c>
      <c r="I13" s="22">
        <f>SUM(C13:H13)</f>
        <v>13</v>
      </c>
    </row>
    <row r="14" spans="1:9" ht="29.25" customHeight="1" x14ac:dyDescent="0.25">
      <c r="A14" s="50">
        <v>2</v>
      </c>
      <c r="B14" s="27" t="s">
        <v>46</v>
      </c>
      <c r="C14" s="53">
        <v>3</v>
      </c>
      <c r="D14" s="32">
        <v>6</v>
      </c>
      <c r="E14" s="32">
        <v>2</v>
      </c>
      <c r="F14" s="32">
        <v>1</v>
      </c>
      <c r="G14" s="68">
        <v>0</v>
      </c>
      <c r="H14" s="68">
        <v>0</v>
      </c>
      <c r="I14" s="22">
        <f t="shared" ref="I14:I18" si="0">SUM(C14:H14)</f>
        <v>12</v>
      </c>
    </row>
    <row r="15" spans="1:9" ht="17.25" customHeight="1" x14ac:dyDescent="0.25">
      <c r="A15" s="172" t="s">
        <v>47</v>
      </c>
      <c r="B15" s="173"/>
      <c r="C15" s="173"/>
      <c r="D15" s="173"/>
      <c r="E15" s="173"/>
      <c r="F15" s="173"/>
      <c r="G15" s="173"/>
      <c r="H15" s="173"/>
      <c r="I15" s="174"/>
    </row>
    <row r="16" spans="1:9" ht="28.5" x14ac:dyDescent="0.25">
      <c r="A16" s="50">
        <v>3</v>
      </c>
      <c r="B16" s="27" t="s">
        <v>48</v>
      </c>
      <c r="C16" s="53">
        <v>1</v>
      </c>
      <c r="D16" s="32">
        <v>3</v>
      </c>
      <c r="E16" s="32">
        <v>7</v>
      </c>
      <c r="F16" s="32">
        <v>1</v>
      </c>
      <c r="G16" s="68">
        <v>1</v>
      </c>
      <c r="H16" s="68">
        <v>0</v>
      </c>
      <c r="I16" s="22">
        <f t="shared" si="0"/>
        <v>13</v>
      </c>
    </row>
    <row r="17" spans="1:9" ht="28.5" x14ac:dyDescent="0.25">
      <c r="A17" s="50">
        <v>4</v>
      </c>
      <c r="B17" s="27" t="s">
        <v>49</v>
      </c>
      <c r="C17" s="53">
        <v>0</v>
      </c>
      <c r="D17" s="32">
        <v>2</v>
      </c>
      <c r="E17" s="32">
        <v>6</v>
      </c>
      <c r="F17" s="32">
        <v>3</v>
      </c>
      <c r="G17" s="68">
        <v>1</v>
      </c>
      <c r="H17" s="68">
        <v>0</v>
      </c>
      <c r="I17" s="22">
        <f t="shared" si="0"/>
        <v>12</v>
      </c>
    </row>
    <row r="18" spans="1:9" s="40" customFormat="1" ht="28.5" x14ac:dyDescent="0.25">
      <c r="A18" s="50">
        <v>5</v>
      </c>
      <c r="B18" s="27" t="s">
        <v>50</v>
      </c>
      <c r="C18" s="53">
        <v>0</v>
      </c>
      <c r="D18" s="32">
        <v>4</v>
      </c>
      <c r="E18" s="32">
        <v>4</v>
      </c>
      <c r="F18" s="32">
        <v>3</v>
      </c>
      <c r="G18" s="68">
        <v>0</v>
      </c>
      <c r="H18" s="68">
        <v>0</v>
      </c>
      <c r="I18" s="109">
        <f t="shared" si="0"/>
        <v>11</v>
      </c>
    </row>
    <row r="19" spans="1:9" ht="19.5" customHeight="1" x14ac:dyDescent="0.25">
      <c r="A19" s="166" t="s">
        <v>51</v>
      </c>
      <c r="B19" s="167"/>
      <c r="C19" s="167"/>
      <c r="D19" s="167"/>
      <c r="E19" s="167"/>
      <c r="F19" s="167"/>
      <c r="G19" s="167"/>
      <c r="H19" s="167"/>
      <c r="I19" s="168"/>
    </row>
    <row r="20" spans="1:9" ht="28.5" x14ac:dyDescent="0.25">
      <c r="A20" s="50">
        <v>6</v>
      </c>
      <c r="B20" s="27" t="s">
        <v>52</v>
      </c>
      <c r="C20" s="53">
        <v>0</v>
      </c>
      <c r="D20" s="32">
        <v>2</v>
      </c>
      <c r="E20" s="32">
        <v>2</v>
      </c>
      <c r="F20" s="32">
        <v>5</v>
      </c>
      <c r="G20" s="68">
        <v>2</v>
      </c>
      <c r="H20" s="68">
        <v>0</v>
      </c>
      <c r="I20" s="22">
        <f t="shared" ref="I20:I21" si="1">SUM(C20:H20)</f>
        <v>11</v>
      </c>
    </row>
    <row r="21" spans="1:9" ht="28.5" x14ac:dyDescent="0.25">
      <c r="A21" s="50">
        <v>7</v>
      </c>
      <c r="B21" s="27" t="s">
        <v>53</v>
      </c>
      <c r="C21" s="53">
        <v>0</v>
      </c>
      <c r="D21" s="32">
        <v>6</v>
      </c>
      <c r="E21" s="32">
        <v>2</v>
      </c>
      <c r="F21" s="32">
        <v>3</v>
      </c>
      <c r="G21" s="68">
        <v>0</v>
      </c>
      <c r="H21" s="68">
        <v>0</v>
      </c>
      <c r="I21" s="22">
        <f t="shared" si="1"/>
        <v>11</v>
      </c>
    </row>
    <row r="22" spans="1:9" s="40" customFormat="1" ht="42.75" x14ac:dyDescent="0.25">
      <c r="A22" s="50">
        <v>8</v>
      </c>
      <c r="B22" s="27" t="s">
        <v>54</v>
      </c>
      <c r="C22" s="53">
        <v>1</v>
      </c>
      <c r="D22" s="32">
        <v>6</v>
      </c>
      <c r="E22" s="32">
        <v>2</v>
      </c>
      <c r="F22" s="32">
        <v>2</v>
      </c>
      <c r="G22" s="68">
        <v>0</v>
      </c>
      <c r="H22" s="68">
        <v>0</v>
      </c>
      <c r="I22" s="109">
        <f>SUM(C22:H22)</f>
        <v>11</v>
      </c>
    </row>
    <row r="23" spans="1:9" ht="23.25" customHeight="1" x14ac:dyDescent="0.25">
      <c r="A23" s="166" t="s">
        <v>55</v>
      </c>
      <c r="B23" s="167"/>
      <c r="C23" s="167"/>
      <c r="D23" s="167"/>
      <c r="E23" s="167"/>
      <c r="F23" s="167"/>
      <c r="G23" s="167"/>
      <c r="H23" s="167"/>
      <c r="I23" s="168"/>
    </row>
    <row r="24" spans="1:9" ht="28.5" x14ac:dyDescent="0.25">
      <c r="A24" s="50">
        <v>9</v>
      </c>
      <c r="B24" s="27" t="s">
        <v>56</v>
      </c>
      <c r="C24" s="53">
        <v>0</v>
      </c>
      <c r="D24" s="32">
        <v>5</v>
      </c>
      <c r="E24" s="32">
        <v>3</v>
      </c>
      <c r="F24" s="32">
        <v>3</v>
      </c>
      <c r="G24" s="68">
        <v>0</v>
      </c>
      <c r="H24" s="68">
        <v>0</v>
      </c>
      <c r="I24" s="22">
        <f>SUM(C24:H24)</f>
        <v>11</v>
      </c>
    </row>
    <row r="25" spans="1:9" s="40" customFormat="1" ht="28.5" x14ac:dyDescent="0.25">
      <c r="A25" s="50">
        <v>10</v>
      </c>
      <c r="B25" s="27" t="s">
        <v>57</v>
      </c>
      <c r="C25" s="53">
        <v>0</v>
      </c>
      <c r="D25" s="32">
        <v>4</v>
      </c>
      <c r="E25" s="32">
        <v>5</v>
      </c>
      <c r="F25" s="32">
        <v>2</v>
      </c>
      <c r="G25" s="68">
        <v>0</v>
      </c>
      <c r="H25" s="68">
        <v>0</v>
      </c>
      <c r="I25" s="23">
        <f>SUM(C25:H25)</f>
        <v>11</v>
      </c>
    </row>
    <row r="26" spans="1:9" x14ac:dyDescent="0.25">
      <c r="A26" s="50"/>
      <c r="B26" s="27"/>
      <c r="C26" s="71"/>
      <c r="D26" s="22"/>
      <c r="E26" s="71"/>
      <c r="F26" s="22"/>
      <c r="G26" s="71"/>
      <c r="H26" s="22"/>
      <c r="I26" s="22">
        <f>SUM(C26:H26)</f>
        <v>0</v>
      </c>
    </row>
    <row r="27" spans="1:9" x14ac:dyDescent="0.25">
      <c r="A27" s="50"/>
      <c r="B27" s="27"/>
      <c r="C27" s="71"/>
      <c r="D27" s="22"/>
      <c r="E27" s="22"/>
      <c r="F27" s="22"/>
      <c r="G27" s="71"/>
      <c r="H27" s="22"/>
      <c r="I27" s="22">
        <f>SUM(C27:H27)</f>
        <v>0</v>
      </c>
    </row>
    <row r="28" spans="1:9" ht="15" customHeight="1" x14ac:dyDescent="0.25">
      <c r="A28" s="161" t="s">
        <v>19</v>
      </c>
      <c r="B28" s="162"/>
      <c r="C28" s="162"/>
      <c r="D28" s="162"/>
      <c r="E28" s="162"/>
      <c r="F28" s="162"/>
      <c r="G28" s="162"/>
      <c r="H28" s="162"/>
      <c r="I28" s="163"/>
    </row>
    <row r="29" spans="1:9" x14ac:dyDescent="0.25">
      <c r="A29" s="147"/>
      <c r="B29" s="148"/>
      <c r="C29" s="148"/>
      <c r="D29" s="148"/>
      <c r="E29" s="148"/>
      <c r="F29" s="148"/>
      <c r="G29" s="148"/>
      <c r="H29" s="148"/>
      <c r="I29" s="149"/>
    </row>
    <row r="30" spans="1:9" x14ac:dyDescent="0.25">
      <c r="A30" s="150"/>
      <c r="B30" s="151"/>
      <c r="C30" s="151"/>
      <c r="D30" s="151"/>
      <c r="E30" s="151"/>
      <c r="F30" s="151"/>
      <c r="G30" s="151"/>
      <c r="H30" s="151"/>
      <c r="I30" s="152"/>
    </row>
    <row r="31" spans="1:9" x14ac:dyDescent="0.25">
      <c r="A31" s="150"/>
      <c r="B31" s="151"/>
      <c r="C31" s="151"/>
      <c r="D31" s="151"/>
      <c r="E31" s="151"/>
      <c r="F31" s="151"/>
      <c r="G31" s="151"/>
      <c r="H31" s="151"/>
      <c r="I31" s="152"/>
    </row>
    <row r="32" spans="1:9" x14ac:dyDescent="0.25">
      <c r="A32" s="153"/>
      <c r="B32" s="154"/>
      <c r="C32" s="154"/>
      <c r="D32" s="154"/>
      <c r="E32" s="154"/>
      <c r="F32" s="154"/>
      <c r="G32" s="154"/>
      <c r="H32" s="154"/>
      <c r="I32" s="155"/>
    </row>
    <row r="33" spans="1:9" x14ac:dyDescent="0.25">
      <c r="A33" s="144" t="s">
        <v>20</v>
      </c>
      <c r="B33" s="145"/>
      <c r="C33" s="145"/>
      <c r="D33" s="145"/>
      <c r="E33" s="145"/>
      <c r="F33" s="145"/>
      <c r="G33" s="145"/>
      <c r="H33" s="145"/>
      <c r="I33" s="146"/>
    </row>
    <row r="34" spans="1:9" x14ac:dyDescent="0.25">
      <c r="A34" s="147"/>
      <c r="B34" s="148"/>
      <c r="C34" s="148"/>
      <c r="D34" s="148"/>
      <c r="E34" s="148"/>
      <c r="F34" s="148"/>
      <c r="G34" s="148"/>
      <c r="H34" s="148"/>
      <c r="I34" s="149"/>
    </row>
    <row r="35" spans="1:9" x14ac:dyDescent="0.25">
      <c r="A35" s="150"/>
      <c r="B35" s="151"/>
      <c r="C35" s="151"/>
      <c r="D35" s="151"/>
      <c r="E35" s="151"/>
      <c r="F35" s="151"/>
      <c r="G35" s="151"/>
      <c r="H35" s="151"/>
      <c r="I35" s="152"/>
    </row>
    <row r="36" spans="1:9" x14ac:dyDescent="0.25">
      <c r="A36" s="150"/>
      <c r="B36" s="151"/>
      <c r="C36" s="151"/>
      <c r="D36" s="151"/>
      <c r="E36" s="151"/>
      <c r="F36" s="151"/>
      <c r="G36" s="151"/>
      <c r="H36" s="151"/>
      <c r="I36" s="152"/>
    </row>
    <row r="37" spans="1:9" x14ac:dyDescent="0.25">
      <c r="A37" s="153"/>
      <c r="B37" s="154"/>
      <c r="C37" s="154"/>
      <c r="D37" s="154"/>
      <c r="E37" s="154"/>
      <c r="F37" s="154"/>
      <c r="G37" s="154"/>
      <c r="H37" s="154"/>
      <c r="I37" s="155"/>
    </row>
  </sheetData>
  <mergeCells count="14">
    <mergeCell ref="A28:I28"/>
    <mergeCell ref="A29:I32"/>
    <mergeCell ref="A33:I33"/>
    <mergeCell ref="A34:I37"/>
    <mergeCell ref="A1:H1"/>
    <mergeCell ref="A4:H4"/>
    <mergeCell ref="A6:H6"/>
    <mergeCell ref="A8:B9"/>
    <mergeCell ref="A11:B11"/>
    <mergeCell ref="A23:I23"/>
    <mergeCell ref="A12:I12"/>
    <mergeCell ref="A15:I15"/>
    <mergeCell ref="A19:I19"/>
    <mergeCell ref="D8:I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7" workbookViewId="0">
      <selection activeCell="B21" sqref="B21"/>
    </sheetView>
  </sheetViews>
  <sheetFormatPr baseColWidth="10" defaultColWidth="11.42578125" defaultRowHeight="15" x14ac:dyDescent="0.25"/>
  <cols>
    <col min="1" max="1" width="4.28515625" style="1" customWidth="1"/>
    <col min="2" max="2" width="39" style="12" customWidth="1"/>
    <col min="3" max="3" width="12.28515625" style="12" customWidth="1"/>
    <col min="4" max="16384" width="11.42578125" style="1"/>
  </cols>
  <sheetData>
    <row r="1" spans="1:10" x14ac:dyDescent="0.25">
      <c r="A1" s="138"/>
      <c r="B1" s="138"/>
      <c r="C1" s="138"/>
      <c r="D1" s="138"/>
      <c r="E1" s="138"/>
      <c r="F1" s="138"/>
      <c r="G1" s="138"/>
      <c r="H1" s="138"/>
    </row>
    <row r="2" spans="1:10" x14ac:dyDescent="0.25">
      <c r="B2" s="10"/>
      <c r="C2" s="10"/>
      <c r="D2" s="2"/>
      <c r="E2" s="2"/>
      <c r="F2" s="2"/>
      <c r="G2" s="2"/>
    </row>
    <row r="3" spans="1:10" x14ac:dyDescent="0.25">
      <c r="B3" s="10"/>
      <c r="C3" s="10"/>
      <c r="D3" s="2"/>
      <c r="E3" s="2"/>
      <c r="F3" s="2"/>
      <c r="G3" s="2"/>
    </row>
    <row r="4" spans="1:10" ht="15.75" x14ac:dyDescent="0.25">
      <c r="A4" s="180" t="s">
        <v>0</v>
      </c>
      <c r="B4" s="180"/>
      <c r="C4" s="180"/>
      <c r="D4" s="180"/>
      <c r="E4" s="180"/>
      <c r="F4" s="180"/>
      <c r="G4" s="180"/>
      <c r="H4" s="180"/>
    </row>
    <row r="5" spans="1:10" x14ac:dyDescent="0.25">
      <c r="A5" s="55"/>
      <c r="B5" s="56"/>
      <c r="C5" s="56"/>
      <c r="D5" s="55"/>
      <c r="E5" s="55"/>
      <c r="F5" s="55"/>
      <c r="G5" s="55"/>
      <c r="H5" s="40"/>
    </row>
    <row r="6" spans="1:10" ht="15.75" x14ac:dyDescent="0.25">
      <c r="A6" s="140" t="s">
        <v>1</v>
      </c>
      <c r="B6" s="140"/>
      <c r="C6" s="140"/>
      <c r="D6" s="140"/>
      <c r="E6" s="140"/>
      <c r="F6" s="140"/>
      <c r="G6" s="140"/>
      <c r="H6" s="140"/>
    </row>
    <row r="7" spans="1:10" x14ac:dyDescent="0.25">
      <c r="B7" s="10"/>
      <c r="C7" s="10"/>
      <c r="D7" s="2"/>
      <c r="E7" s="2"/>
      <c r="F7" s="2"/>
      <c r="G7" s="2"/>
    </row>
    <row r="8" spans="1:10" x14ac:dyDescent="0.25">
      <c r="A8" s="141" t="s">
        <v>2</v>
      </c>
      <c r="B8" s="141"/>
      <c r="C8" s="51"/>
      <c r="D8" s="143" t="s">
        <v>5</v>
      </c>
      <c r="E8" s="143"/>
      <c r="F8" s="143"/>
      <c r="G8" s="143"/>
      <c r="H8" s="143"/>
      <c r="I8" s="143"/>
    </row>
    <row r="9" spans="1:10" x14ac:dyDescent="0.25">
      <c r="A9" s="141"/>
      <c r="B9" s="141"/>
      <c r="C9" s="51"/>
      <c r="D9" s="143"/>
      <c r="E9" s="143"/>
      <c r="F9" s="143"/>
      <c r="G9" s="143"/>
      <c r="H9" s="143"/>
      <c r="I9" s="143"/>
    </row>
    <row r="10" spans="1:10" ht="15.75" x14ac:dyDescent="0.25">
      <c r="A10" s="46"/>
      <c r="B10" s="46"/>
      <c r="C10" s="46"/>
      <c r="D10" s="47"/>
      <c r="E10" s="47"/>
      <c r="F10" s="48"/>
      <c r="G10" s="48"/>
      <c r="H10" s="48"/>
      <c r="I10" s="48"/>
    </row>
    <row r="11" spans="1:10" ht="15.75" x14ac:dyDescent="0.25">
      <c r="A11" s="156" t="s">
        <v>12</v>
      </c>
      <c r="B11" s="156"/>
      <c r="C11" s="52" t="s">
        <v>42</v>
      </c>
      <c r="D11" s="49" t="s">
        <v>13</v>
      </c>
      <c r="E11" s="49" t="s">
        <v>14</v>
      </c>
      <c r="F11" s="49" t="s">
        <v>15</v>
      </c>
      <c r="G11" s="49" t="s">
        <v>16</v>
      </c>
      <c r="H11" s="49" t="s">
        <v>17</v>
      </c>
      <c r="I11" s="49" t="s">
        <v>21</v>
      </c>
    </row>
    <row r="12" spans="1:10" ht="15.75" customHeight="1" x14ac:dyDescent="0.25">
      <c r="A12" s="177" t="s">
        <v>44</v>
      </c>
      <c r="B12" s="178"/>
      <c r="C12" s="178"/>
      <c r="D12" s="178"/>
      <c r="E12" s="178"/>
      <c r="F12" s="178"/>
      <c r="G12" s="178"/>
      <c r="H12" s="178"/>
      <c r="I12" s="179"/>
    </row>
    <row r="13" spans="1:10" s="40" customFormat="1" ht="27.75" customHeight="1" x14ac:dyDescent="0.25">
      <c r="A13" s="50">
        <v>1</v>
      </c>
      <c r="B13" s="82" t="s">
        <v>45</v>
      </c>
      <c r="C13" s="53">
        <v>15</v>
      </c>
      <c r="D13" s="32">
        <v>10</v>
      </c>
      <c r="E13" s="68">
        <v>4</v>
      </c>
      <c r="F13" s="68">
        <v>1</v>
      </c>
      <c r="G13" s="68">
        <v>0</v>
      </c>
      <c r="H13" s="68">
        <v>0</v>
      </c>
      <c r="I13" s="113">
        <f>SUM(C13:H13)</f>
        <v>30</v>
      </c>
    </row>
    <row r="14" spans="1:10" ht="28.5" x14ac:dyDescent="0.25">
      <c r="A14" s="50">
        <v>2</v>
      </c>
      <c r="B14" s="27" t="s">
        <v>46</v>
      </c>
      <c r="C14" s="53">
        <v>19</v>
      </c>
      <c r="D14" s="32">
        <v>10</v>
      </c>
      <c r="E14" s="68">
        <v>1</v>
      </c>
      <c r="F14" s="68">
        <v>0</v>
      </c>
      <c r="G14" s="68">
        <v>0</v>
      </c>
      <c r="H14" s="68">
        <v>0</v>
      </c>
      <c r="I14" s="22">
        <f>SUM(C14:H14)</f>
        <v>30</v>
      </c>
    </row>
    <row r="15" spans="1:10" x14ac:dyDescent="0.25">
      <c r="A15" s="175" t="s">
        <v>47</v>
      </c>
      <c r="B15" s="176"/>
      <c r="C15" s="90"/>
      <c r="D15" s="89"/>
      <c r="E15" s="89"/>
      <c r="F15" s="89"/>
      <c r="G15" s="89"/>
      <c r="H15" s="89"/>
      <c r="I15" s="89">
        <f t="shared" ref="I15:I18" si="0">SUM(C15:H15)</f>
        <v>0</v>
      </c>
      <c r="J15" s="38"/>
    </row>
    <row r="16" spans="1:10" ht="28.5" x14ac:dyDescent="0.25">
      <c r="A16" s="50">
        <v>3</v>
      </c>
      <c r="B16" s="27" t="s">
        <v>48</v>
      </c>
      <c r="C16" s="53">
        <v>9</v>
      </c>
      <c r="D16" s="32">
        <v>8</v>
      </c>
      <c r="E16" s="68">
        <v>9</v>
      </c>
      <c r="F16" s="68">
        <v>4</v>
      </c>
      <c r="G16" s="68">
        <v>0</v>
      </c>
      <c r="H16" s="68">
        <v>0</v>
      </c>
      <c r="I16" s="22">
        <f t="shared" si="0"/>
        <v>30</v>
      </c>
    </row>
    <row r="17" spans="1:9" ht="28.5" x14ac:dyDescent="0.25">
      <c r="A17" s="50">
        <v>4</v>
      </c>
      <c r="B17" s="27" t="s">
        <v>49</v>
      </c>
      <c r="C17" s="53">
        <v>6</v>
      </c>
      <c r="D17" s="32">
        <v>7</v>
      </c>
      <c r="E17" s="68">
        <v>12</v>
      </c>
      <c r="F17" s="68">
        <v>3</v>
      </c>
      <c r="G17" s="68">
        <v>1</v>
      </c>
      <c r="H17" s="68">
        <v>1</v>
      </c>
      <c r="I17" s="22">
        <f t="shared" si="0"/>
        <v>30</v>
      </c>
    </row>
    <row r="18" spans="1:9" ht="28.5" x14ac:dyDescent="0.25">
      <c r="A18" s="50">
        <v>5</v>
      </c>
      <c r="B18" s="27" t="s">
        <v>50</v>
      </c>
      <c r="C18" s="53">
        <v>7</v>
      </c>
      <c r="D18" s="32">
        <v>6</v>
      </c>
      <c r="E18" s="68">
        <v>11</v>
      </c>
      <c r="F18" s="68">
        <v>2</v>
      </c>
      <c r="G18" s="68">
        <v>1</v>
      </c>
      <c r="H18" s="68">
        <v>1</v>
      </c>
      <c r="I18" s="22">
        <f t="shared" si="0"/>
        <v>28</v>
      </c>
    </row>
    <row r="19" spans="1:9" s="40" customFormat="1" x14ac:dyDescent="0.25">
      <c r="A19" s="160" t="s">
        <v>51</v>
      </c>
      <c r="B19" s="160"/>
      <c r="C19" s="74"/>
      <c r="D19" s="74"/>
      <c r="E19" s="74"/>
      <c r="F19" s="74"/>
      <c r="G19" s="74"/>
      <c r="H19" s="74"/>
      <c r="I19" s="73"/>
    </row>
    <row r="20" spans="1:9" ht="28.5" x14ac:dyDescent="0.25">
      <c r="A20" s="50">
        <v>6</v>
      </c>
      <c r="B20" s="27" t="s">
        <v>52</v>
      </c>
      <c r="C20" s="53">
        <v>3</v>
      </c>
      <c r="D20" s="32">
        <v>3</v>
      </c>
      <c r="E20" s="68">
        <v>8</v>
      </c>
      <c r="F20" s="68">
        <v>11</v>
      </c>
      <c r="G20" s="68">
        <v>4</v>
      </c>
      <c r="H20" s="68">
        <v>0</v>
      </c>
      <c r="I20" s="22">
        <f>SUM(C20:H20)</f>
        <v>29</v>
      </c>
    </row>
    <row r="21" spans="1:9" ht="28.5" x14ac:dyDescent="0.25">
      <c r="A21" s="50">
        <v>7</v>
      </c>
      <c r="B21" s="27" t="s">
        <v>53</v>
      </c>
      <c r="C21" s="53">
        <v>13</v>
      </c>
      <c r="D21" s="32">
        <v>11</v>
      </c>
      <c r="E21" s="68">
        <v>5</v>
      </c>
      <c r="F21" s="68">
        <v>1</v>
      </c>
      <c r="G21" s="68">
        <v>0</v>
      </c>
      <c r="H21" s="68">
        <v>0</v>
      </c>
      <c r="I21" s="22">
        <f t="shared" ref="I21:I22" si="1">SUM(C21:H21)</f>
        <v>30</v>
      </c>
    </row>
    <row r="22" spans="1:9" ht="42.75" x14ac:dyDescent="0.25">
      <c r="A22" s="50">
        <v>8</v>
      </c>
      <c r="B22" s="27" t="s">
        <v>54</v>
      </c>
      <c r="C22" s="53">
        <v>12</v>
      </c>
      <c r="D22" s="32">
        <v>10</v>
      </c>
      <c r="E22" s="68">
        <v>6</v>
      </c>
      <c r="F22" s="68">
        <v>1</v>
      </c>
      <c r="G22" s="68">
        <v>0</v>
      </c>
      <c r="H22" s="68">
        <v>0</v>
      </c>
      <c r="I22" s="22">
        <f t="shared" si="1"/>
        <v>29</v>
      </c>
    </row>
    <row r="23" spans="1:9" s="40" customFormat="1" x14ac:dyDescent="0.25">
      <c r="A23" s="72" t="s">
        <v>55</v>
      </c>
      <c r="B23" s="74"/>
      <c r="C23" s="74"/>
      <c r="D23" s="74"/>
      <c r="E23" s="74"/>
      <c r="F23" s="74"/>
      <c r="G23" s="74"/>
      <c r="H23" s="74"/>
      <c r="I23" s="73"/>
    </row>
    <row r="24" spans="1:9" ht="28.5" x14ac:dyDescent="0.25">
      <c r="A24" s="50">
        <v>9</v>
      </c>
      <c r="B24" s="27" t="s">
        <v>56</v>
      </c>
      <c r="C24" s="53">
        <v>10</v>
      </c>
      <c r="D24" s="32">
        <v>7</v>
      </c>
      <c r="E24" s="68">
        <v>10</v>
      </c>
      <c r="F24" s="68">
        <v>3</v>
      </c>
      <c r="G24" s="68">
        <v>0</v>
      </c>
      <c r="H24" s="68">
        <v>0</v>
      </c>
      <c r="I24" s="22">
        <f>SUM(C24:H24)</f>
        <v>30</v>
      </c>
    </row>
    <row r="25" spans="1:9" ht="28.5" x14ac:dyDescent="0.25">
      <c r="A25" s="50">
        <v>10</v>
      </c>
      <c r="B25" s="27" t="s">
        <v>57</v>
      </c>
      <c r="C25" s="53">
        <v>7</v>
      </c>
      <c r="D25" s="32">
        <v>13</v>
      </c>
      <c r="E25" s="68">
        <v>7</v>
      </c>
      <c r="F25" s="68">
        <v>1</v>
      </c>
      <c r="G25" s="68">
        <v>0</v>
      </c>
      <c r="H25" s="68">
        <v>1</v>
      </c>
      <c r="I25" s="22">
        <f>SUM(C25:H25)</f>
        <v>29</v>
      </c>
    </row>
    <row r="26" spans="1:9" s="40" customFormat="1" x14ac:dyDescent="0.25">
      <c r="A26" s="72"/>
      <c r="B26" s="74"/>
      <c r="C26" s="74"/>
      <c r="D26" s="74"/>
      <c r="E26" s="74"/>
      <c r="F26" s="74"/>
      <c r="G26" s="74"/>
      <c r="H26" s="74"/>
      <c r="I26" s="73"/>
    </row>
    <row r="27" spans="1:9" x14ac:dyDescent="0.25">
      <c r="A27" s="50"/>
      <c r="B27" s="27"/>
      <c r="C27" s="53"/>
      <c r="D27" s="22"/>
      <c r="E27" s="22"/>
      <c r="F27" s="22"/>
      <c r="G27" s="22"/>
      <c r="H27" s="22"/>
      <c r="I27" s="22">
        <f>SUM(C27:H27)</f>
        <v>0</v>
      </c>
    </row>
    <row r="28" spans="1:9" x14ac:dyDescent="0.25">
      <c r="A28" s="50"/>
      <c r="B28" s="27"/>
      <c r="C28" s="53"/>
      <c r="D28" s="22"/>
      <c r="E28" s="22"/>
      <c r="F28" s="22"/>
      <c r="G28" s="22"/>
      <c r="H28" s="22"/>
      <c r="I28" s="22">
        <f>SUM(C28:H28)</f>
        <v>0</v>
      </c>
    </row>
    <row r="29" spans="1:9" ht="27" customHeight="1" x14ac:dyDescent="0.25">
      <c r="A29" s="161" t="s">
        <v>19</v>
      </c>
      <c r="B29" s="162"/>
      <c r="C29" s="162"/>
      <c r="D29" s="162"/>
      <c r="E29" s="162"/>
      <c r="F29" s="162"/>
      <c r="G29" s="162"/>
      <c r="H29" s="162"/>
      <c r="I29" s="163"/>
    </row>
    <row r="30" spans="1:9" x14ac:dyDescent="0.25">
      <c r="A30" s="147"/>
      <c r="B30" s="148"/>
      <c r="C30" s="148"/>
      <c r="D30" s="148"/>
      <c r="E30" s="148"/>
      <c r="F30" s="148"/>
      <c r="G30" s="148"/>
      <c r="H30" s="148"/>
      <c r="I30" s="149"/>
    </row>
    <row r="31" spans="1:9" x14ac:dyDescent="0.25">
      <c r="A31" s="150"/>
      <c r="B31" s="151"/>
      <c r="C31" s="151"/>
      <c r="D31" s="151"/>
      <c r="E31" s="151"/>
      <c r="F31" s="151"/>
      <c r="G31" s="151"/>
      <c r="H31" s="151"/>
      <c r="I31" s="152"/>
    </row>
    <row r="32" spans="1:9" x14ac:dyDescent="0.25">
      <c r="A32" s="150"/>
      <c r="B32" s="151"/>
      <c r="C32" s="151"/>
      <c r="D32" s="151"/>
      <c r="E32" s="151"/>
      <c r="F32" s="151"/>
      <c r="G32" s="151"/>
      <c r="H32" s="151"/>
      <c r="I32" s="152"/>
    </row>
    <row r="33" spans="1:9" x14ac:dyDescent="0.25">
      <c r="A33" s="153"/>
      <c r="B33" s="154"/>
      <c r="C33" s="154"/>
      <c r="D33" s="154"/>
      <c r="E33" s="154"/>
      <c r="F33" s="154"/>
      <c r="G33" s="154"/>
      <c r="H33" s="154"/>
      <c r="I33" s="155"/>
    </row>
    <row r="34" spans="1:9" x14ac:dyDescent="0.25">
      <c r="A34" s="144" t="s">
        <v>20</v>
      </c>
      <c r="B34" s="145"/>
      <c r="C34" s="145"/>
      <c r="D34" s="145"/>
      <c r="E34" s="145"/>
      <c r="F34" s="145"/>
      <c r="G34" s="145"/>
      <c r="H34" s="145"/>
      <c r="I34" s="146"/>
    </row>
    <row r="35" spans="1:9" x14ac:dyDescent="0.25">
      <c r="A35" s="147"/>
      <c r="B35" s="148"/>
      <c r="C35" s="148"/>
      <c r="D35" s="148"/>
      <c r="E35" s="148"/>
      <c r="F35" s="148"/>
      <c r="G35" s="148"/>
      <c r="H35" s="148"/>
      <c r="I35" s="149"/>
    </row>
    <row r="36" spans="1:9" x14ac:dyDescent="0.25">
      <c r="A36" s="150"/>
      <c r="B36" s="151"/>
      <c r="C36" s="151"/>
      <c r="D36" s="151"/>
      <c r="E36" s="151"/>
      <c r="F36" s="151"/>
      <c r="G36" s="151"/>
      <c r="H36" s="151"/>
      <c r="I36" s="152"/>
    </row>
    <row r="37" spans="1:9" x14ac:dyDescent="0.25">
      <c r="A37" s="150"/>
      <c r="B37" s="151"/>
      <c r="C37" s="151"/>
      <c r="D37" s="151"/>
      <c r="E37" s="151"/>
      <c r="F37" s="151"/>
      <c r="G37" s="151"/>
      <c r="H37" s="151"/>
      <c r="I37" s="152"/>
    </row>
    <row r="38" spans="1:9" ht="13.5" customHeight="1" x14ac:dyDescent="0.25">
      <c r="A38" s="153"/>
      <c r="B38" s="154"/>
      <c r="C38" s="154"/>
      <c r="D38" s="154"/>
      <c r="E38" s="154"/>
      <c r="F38" s="154"/>
      <c r="G38" s="154"/>
      <c r="H38" s="154"/>
      <c r="I38" s="155"/>
    </row>
    <row r="39" spans="1:9" x14ac:dyDescent="0.25">
      <c r="A39" s="15"/>
      <c r="B39" s="58"/>
      <c r="C39" s="58"/>
      <c r="D39" s="15"/>
      <c r="E39" s="15"/>
      <c r="F39" s="15"/>
      <c r="G39" s="15"/>
      <c r="H39" s="15"/>
      <c r="I39" s="15"/>
    </row>
    <row r="40" spans="1:9" x14ac:dyDescent="0.25">
      <c r="A40" s="2"/>
    </row>
  </sheetData>
  <mergeCells count="13">
    <mergeCell ref="A12:I12"/>
    <mergeCell ref="A1:H1"/>
    <mergeCell ref="A4:H4"/>
    <mergeCell ref="A6:H6"/>
    <mergeCell ref="A8:B9"/>
    <mergeCell ref="A11:B11"/>
    <mergeCell ref="D8:I9"/>
    <mergeCell ref="A30:I33"/>
    <mergeCell ref="A34:I34"/>
    <mergeCell ref="A35:I38"/>
    <mergeCell ref="A29:I29"/>
    <mergeCell ref="A15:B15"/>
    <mergeCell ref="A19:B1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13" workbookViewId="0">
      <selection activeCell="A30" sqref="A30:I33"/>
    </sheetView>
  </sheetViews>
  <sheetFormatPr baseColWidth="10" defaultColWidth="11.42578125" defaultRowHeight="15" x14ac:dyDescent="0.25"/>
  <cols>
    <col min="1" max="1" width="4.28515625" style="1" customWidth="1"/>
    <col min="2" max="2" width="39" style="12" customWidth="1"/>
    <col min="3" max="3" width="16" style="12" customWidth="1"/>
    <col min="4" max="16384" width="11.42578125" style="1"/>
  </cols>
  <sheetData>
    <row r="1" spans="1:9" x14ac:dyDescent="0.25">
      <c r="A1" s="138"/>
      <c r="B1" s="138"/>
      <c r="C1" s="138"/>
      <c r="D1" s="138"/>
      <c r="E1" s="138"/>
      <c r="F1" s="138"/>
      <c r="G1" s="138"/>
      <c r="H1" s="138"/>
    </row>
    <row r="2" spans="1:9" x14ac:dyDescent="0.25">
      <c r="B2" s="10"/>
      <c r="C2" s="10"/>
      <c r="D2" s="2"/>
      <c r="E2" s="2"/>
      <c r="F2" s="2"/>
      <c r="G2" s="2"/>
    </row>
    <row r="3" spans="1:9" x14ac:dyDescent="0.25">
      <c r="B3" s="10"/>
      <c r="C3" s="10"/>
      <c r="D3" s="2"/>
      <c r="E3" s="2"/>
      <c r="F3" s="2"/>
      <c r="G3" s="2"/>
    </row>
    <row r="4" spans="1:9" ht="15.75" x14ac:dyDescent="0.25">
      <c r="A4" s="139" t="s">
        <v>0</v>
      </c>
      <c r="B4" s="139"/>
      <c r="C4" s="139"/>
      <c r="D4" s="139"/>
      <c r="E4" s="139"/>
      <c r="F4" s="139"/>
      <c r="G4" s="139"/>
      <c r="H4" s="139"/>
    </row>
    <row r="5" spans="1:9" x14ac:dyDescent="0.25">
      <c r="A5" s="3"/>
      <c r="B5" s="11"/>
      <c r="C5" s="11"/>
      <c r="D5" s="3"/>
      <c r="E5" s="3"/>
      <c r="F5" s="3"/>
      <c r="G5" s="3"/>
    </row>
    <row r="6" spans="1:9" ht="15.75" x14ac:dyDescent="0.25">
      <c r="A6" s="140" t="s">
        <v>1</v>
      </c>
      <c r="B6" s="140"/>
      <c r="C6" s="140"/>
      <c r="D6" s="140"/>
      <c r="E6" s="140"/>
      <c r="F6" s="140"/>
      <c r="G6" s="140"/>
      <c r="H6" s="140"/>
    </row>
    <row r="7" spans="1:9" x14ac:dyDescent="0.25">
      <c r="B7" s="10"/>
      <c r="C7" s="10"/>
      <c r="D7" s="2"/>
      <c r="E7" s="2"/>
      <c r="F7" s="2"/>
      <c r="G7" s="2"/>
    </row>
    <row r="8" spans="1:9" ht="18" customHeight="1" x14ac:dyDescent="0.25">
      <c r="A8" s="141" t="s">
        <v>2</v>
      </c>
      <c r="B8" s="141"/>
      <c r="C8" s="51"/>
      <c r="D8" s="143" t="s">
        <v>6</v>
      </c>
      <c r="E8" s="143"/>
      <c r="F8" s="143"/>
      <c r="G8" s="143"/>
      <c r="H8" s="143"/>
      <c r="I8" s="143"/>
    </row>
    <row r="9" spans="1:9" x14ac:dyDescent="0.25">
      <c r="A9" s="141"/>
      <c r="B9" s="141"/>
      <c r="C9" s="51"/>
      <c r="D9" s="143"/>
      <c r="E9" s="143"/>
      <c r="F9" s="143"/>
      <c r="G9" s="143"/>
      <c r="H9" s="143"/>
      <c r="I9" s="143"/>
    </row>
    <row r="10" spans="1:9" ht="15.75" x14ac:dyDescent="0.25">
      <c r="A10" s="46"/>
      <c r="B10" s="46"/>
      <c r="C10" s="46"/>
      <c r="D10" s="47"/>
      <c r="E10" s="47"/>
      <c r="F10" s="48"/>
      <c r="G10" s="48"/>
      <c r="H10" s="48"/>
      <c r="I10" s="48"/>
    </row>
    <row r="11" spans="1:9" ht="15.75" x14ac:dyDescent="0.25">
      <c r="A11" s="156" t="s">
        <v>12</v>
      </c>
      <c r="B11" s="156"/>
      <c r="C11" s="52" t="s">
        <v>42</v>
      </c>
      <c r="D11" s="49" t="s">
        <v>13</v>
      </c>
      <c r="E11" s="49" t="s">
        <v>14</v>
      </c>
      <c r="F11" s="49" t="s">
        <v>15</v>
      </c>
      <c r="G11" s="49" t="s">
        <v>16</v>
      </c>
      <c r="H11" s="49" t="s">
        <v>17</v>
      </c>
      <c r="I11" s="49" t="s">
        <v>21</v>
      </c>
    </row>
    <row r="12" spans="1:9" ht="15.75" x14ac:dyDescent="0.25">
      <c r="A12" s="157" t="s">
        <v>44</v>
      </c>
      <c r="B12" s="157"/>
      <c r="C12" s="91"/>
      <c r="D12" s="92"/>
      <c r="E12" s="92"/>
      <c r="F12" s="92"/>
      <c r="G12" s="92"/>
      <c r="H12" s="92"/>
      <c r="I12" s="93"/>
    </row>
    <row r="13" spans="1:9" s="40" customFormat="1" ht="28.5" x14ac:dyDescent="0.25">
      <c r="A13" s="50">
        <v>1</v>
      </c>
      <c r="B13" s="27" t="s">
        <v>45</v>
      </c>
      <c r="C13" s="53">
        <v>12</v>
      </c>
      <c r="D13" s="32">
        <v>7</v>
      </c>
      <c r="E13" s="68">
        <v>1</v>
      </c>
      <c r="F13" s="68">
        <v>0</v>
      </c>
      <c r="G13" s="68">
        <v>0</v>
      </c>
      <c r="H13" s="68">
        <v>0</v>
      </c>
      <c r="I13" s="87"/>
    </row>
    <row r="14" spans="1:9" ht="33.75" customHeight="1" x14ac:dyDescent="0.25">
      <c r="A14" s="50">
        <v>2</v>
      </c>
      <c r="B14" s="27" t="s">
        <v>46</v>
      </c>
      <c r="C14" s="53">
        <v>11</v>
      </c>
      <c r="D14" s="32">
        <v>7</v>
      </c>
      <c r="E14" s="68">
        <v>1</v>
      </c>
      <c r="F14" s="68">
        <v>0</v>
      </c>
      <c r="G14" s="68">
        <v>0</v>
      </c>
      <c r="H14" s="68">
        <v>0</v>
      </c>
      <c r="I14" s="23"/>
    </row>
    <row r="15" spans="1:9" x14ac:dyDescent="0.25">
      <c r="A15" s="175" t="s">
        <v>47</v>
      </c>
      <c r="B15" s="176"/>
      <c r="C15" s="90"/>
      <c r="D15" s="89"/>
      <c r="E15" s="89"/>
      <c r="F15" s="89"/>
      <c r="G15" s="68">
        <v>0</v>
      </c>
      <c r="H15" s="68">
        <v>0</v>
      </c>
      <c r="I15" s="89"/>
    </row>
    <row r="16" spans="1:9" ht="28.5" x14ac:dyDescent="0.25">
      <c r="A16" s="50">
        <v>3</v>
      </c>
      <c r="B16" s="27" t="s">
        <v>48</v>
      </c>
      <c r="C16" s="53">
        <v>4</v>
      </c>
      <c r="D16" s="32">
        <v>9</v>
      </c>
      <c r="E16" s="68">
        <v>4</v>
      </c>
      <c r="F16" s="68">
        <v>2</v>
      </c>
      <c r="G16" s="68">
        <v>0</v>
      </c>
      <c r="H16" s="68">
        <v>0</v>
      </c>
      <c r="I16" s="23"/>
    </row>
    <row r="17" spans="1:9" ht="28.5" x14ac:dyDescent="0.25">
      <c r="A17" s="50">
        <v>4</v>
      </c>
      <c r="B17" s="27" t="s">
        <v>49</v>
      </c>
      <c r="C17" s="53">
        <v>4</v>
      </c>
      <c r="D17" s="32">
        <v>7</v>
      </c>
      <c r="E17" s="68">
        <v>5</v>
      </c>
      <c r="F17" s="68">
        <v>1</v>
      </c>
      <c r="G17" s="68">
        <v>0</v>
      </c>
      <c r="H17" s="68">
        <v>0</v>
      </c>
      <c r="I17" s="23"/>
    </row>
    <row r="18" spans="1:9" ht="28.5" x14ac:dyDescent="0.25">
      <c r="A18" s="50">
        <v>5</v>
      </c>
      <c r="B18" s="27" t="s">
        <v>50</v>
      </c>
      <c r="C18" s="53">
        <v>6</v>
      </c>
      <c r="D18" s="32">
        <v>7</v>
      </c>
      <c r="E18" s="68">
        <v>4</v>
      </c>
      <c r="F18" s="68">
        <v>1</v>
      </c>
      <c r="G18" s="68">
        <v>0</v>
      </c>
      <c r="H18" s="68">
        <v>0</v>
      </c>
      <c r="I18" s="23"/>
    </row>
    <row r="19" spans="1:9" s="40" customFormat="1" x14ac:dyDescent="0.25">
      <c r="A19" s="160" t="s">
        <v>51</v>
      </c>
      <c r="B19" s="160"/>
      <c r="C19" s="79"/>
      <c r="D19" s="89"/>
      <c r="E19" s="89"/>
      <c r="F19" s="89"/>
      <c r="G19" s="68">
        <v>0</v>
      </c>
      <c r="H19" s="68">
        <v>0</v>
      </c>
      <c r="I19" s="89"/>
    </row>
    <row r="20" spans="1:9" ht="28.5" x14ac:dyDescent="0.25">
      <c r="A20" s="50">
        <v>6</v>
      </c>
      <c r="B20" s="27" t="s">
        <v>52</v>
      </c>
      <c r="C20" s="53">
        <v>3</v>
      </c>
      <c r="D20" s="32">
        <v>4</v>
      </c>
      <c r="E20" s="68">
        <v>7</v>
      </c>
      <c r="F20" s="68">
        <v>4</v>
      </c>
      <c r="G20" s="68">
        <v>0</v>
      </c>
      <c r="H20" s="68">
        <v>0</v>
      </c>
      <c r="I20" s="23"/>
    </row>
    <row r="21" spans="1:9" ht="28.5" x14ac:dyDescent="0.25">
      <c r="A21" s="50">
        <v>7</v>
      </c>
      <c r="B21" s="27" t="s">
        <v>53</v>
      </c>
      <c r="C21" s="53">
        <v>4</v>
      </c>
      <c r="D21" s="32">
        <v>10</v>
      </c>
      <c r="E21" s="68">
        <v>3</v>
      </c>
      <c r="F21" s="68">
        <v>0</v>
      </c>
      <c r="G21" s="68">
        <v>0</v>
      </c>
      <c r="H21" s="68">
        <v>0</v>
      </c>
      <c r="I21" s="29"/>
    </row>
    <row r="22" spans="1:9" ht="42.75" x14ac:dyDescent="0.25">
      <c r="A22" s="50">
        <v>8</v>
      </c>
      <c r="B22" s="27" t="s">
        <v>54</v>
      </c>
      <c r="C22" s="53">
        <v>7</v>
      </c>
      <c r="D22" s="32">
        <v>6</v>
      </c>
      <c r="E22" s="68">
        <v>6</v>
      </c>
      <c r="F22" s="68">
        <v>1</v>
      </c>
      <c r="G22" s="68">
        <v>0</v>
      </c>
      <c r="H22" s="68">
        <v>0</v>
      </c>
      <c r="I22" s="23"/>
    </row>
    <row r="23" spans="1:9" s="40" customFormat="1" x14ac:dyDescent="0.25">
      <c r="A23" s="72" t="s">
        <v>55</v>
      </c>
      <c r="B23" s="74"/>
      <c r="C23" s="57"/>
      <c r="D23" s="23"/>
      <c r="E23" s="23"/>
      <c r="F23" s="23"/>
      <c r="G23" s="68">
        <v>0</v>
      </c>
      <c r="H23" s="68">
        <v>0</v>
      </c>
      <c r="I23" s="23"/>
    </row>
    <row r="24" spans="1:9" ht="28.5" x14ac:dyDescent="0.25">
      <c r="A24" s="50">
        <v>9</v>
      </c>
      <c r="B24" s="27" t="s">
        <v>56</v>
      </c>
      <c r="C24" s="53">
        <v>5</v>
      </c>
      <c r="D24" s="32">
        <v>8</v>
      </c>
      <c r="E24" s="68">
        <v>6</v>
      </c>
      <c r="F24" s="68">
        <v>1</v>
      </c>
      <c r="G24" s="68">
        <v>0</v>
      </c>
      <c r="H24" s="68">
        <v>0</v>
      </c>
      <c r="I24" s="23"/>
    </row>
    <row r="25" spans="1:9" ht="28.5" x14ac:dyDescent="0.25">
      <c r="A25" s="50">
        <v>10</v>
      </c>
      <c r="B25" s="27" t="s">
        <v>57</v>
      </c>
      <c r="C25" s="53">
        <v>6</v>
      </c>
      <c r="D25" s="32">
        <v>11</v>
      </c>
      <c r="E25" s="68">
        <v>2</v>
      </c>
      <c r="F25" s="68">
        <v>1</v>
      </c>
      <c r="G25" s="68">
        <v>0</v>
      </c>
      <c r="H25" s="68">
        <v>0</v>
      </c>
      <c r="I25" s="23"/>
    </row>
    <row r="26" spans="1:9" s="40" customFormat="1" ht="15" customHeight="1" x14ac:dyDescent="0.25">
      <c r="A26" s="72"/>
      <c r="B26" s="74"/>
      <c r="C26" s="74"/>
      <c r="D26" s="74"/>
      <c r="E26" s="74"/>
      <c r="F26" s="74"/>
      <c r="G26" s="74"/>
      <c r="H26" s="74"/>
      <c r="I26" s="73"/>
    </row>
    <row r="27" spans="1:9" x14ac:dyDescent="0.25">
      <c r="A27" s="50"/>
      <c r="B27" s="27"/>
      <c r="C27" s="53"/>
      <c r="D27" s="22"/>
      <c r="E27" s="22"/>
      <c r="F27" s="22"/>
      <c r="G27" s="22"/>
      <c r="H27" s="22"/>
      <c r="I27" s="23"/>
    </row>
    <row r="28" spans="1:9" x14ac:dyDescent="0.25">
      <c r="A28" s="50"/>
      <c r="B28" s="27"/>
      <c r="C28" s="53"/>
      <c r="D28" s="22"/>
      <c r="E28" s="22"/>
      <c r="F28" s="22"/>
      <c r="G28" s="22"/>
      <c r="H28" s="22"/>
      <c r="I28" s="23"/>
    </row>
    <row r="29" spans="1:9" ht="31.5" customHeight="1" x14ac:dyDescent="0.25">
      <c r="A29" s="161" t="s">
        <v>19</v>
      </c>
      <c r="B29" s="162"/>
      <c r="C29" s="162"/>
      <c r="D29" s="162"/>
      <c r="E29" s="162"/>
      <c r="F29" s="162"/>
      <c r="G29" s="162"/>
      <c r="H29" s="162"/>
      <c r="I29" s="163"/>
    </row>
    <row r="30" spans="1:9" x14ac:dyDescent="0.25">
      <c r="A30" s="147"/>
      <c r="B30" s="148"/>
      <c r="C30" s="148"/>
      <c r="D30" s="148"/>
      <c r="E30" s="148"/>
      <c r="F30" s="148"/>
      <c r="G30" s="148"/>
      <c r="H30" s="148"/>
      <c r="I30" s="149"/>
    </row>
    <row r="31" spans="1:9" x14ac:dyDescent="0.25">
      <c r="A31" s="150"/>
      <c r="B31" s="151"/>
      <c r="C31" s="151"/>
      <c r="D31" s="151"/>
      <c r="E31" s="151"/>
      <c r="F31" s="151"/>
      <c r="G31" s="151"/>
      <c r="H31" s="151"/>
      <c r="I31" s="152"/>
    </row>
    <row r="32" spans="1:9" x14ac:dyDescent="0.25">
      <c r="A32" s="150"/>
      <c r="B32" s="151"/>
      <c r="C32" s="151"/>
      <c r="D32" s="151"/>
      <c r="E32" s="151"/>
      <c r="F32" s="151"/>
      <c r="G32" s="151"/>
      <c r="H32" s="151"/>
      <c r="I32" s="152"/>
    </row>
    <row r="33" spans="1:9" x14ac:dyDescent="0.25">
      <c r="A33" s="153"/>
      <c r="B33" s="154"/>
      <c r="C33" s="154"/>
      <c r="D33" s="154"/>
      <c r="E33" s="154"/>
      <c r="F33" s="154"/>
      <c r="G33" s="154"/>
      <c r="H33" s="154"/>
      <c r="I33" s="155"/>
    </row>
    <row r="34" spans="1:9" x14ac:dyDescent="0.25">
      <c r="A34" s="144" t="s">
        <v>20</v>
      </c>
      <c r="B34" s="145"/>
      <c r="C34" s="145"/>
      <c r="D34" s="145"/>
      <c r="E34" s="145"/>
      <c r="F34" s="145"/>
      <c r="G34" s="145"/>
      <c r="H34" s="145"/>
      <c r="I34" s="146"/>
    </row>
    <row r="35" spans="1:9" x14ac:dyDescent="0.25">
      <c r="A35" s="147"/>
      <c r="B35" s="148"/>
      <c r="C35" s="148"/>
      <c r="D35" s="148"/>
      <c r="E35" s="148"/>
      <c r="F35" s="148"/>
      <c r="G35" s="148"/>
      <c r="H35" s="148"/>
      <c r="I35" s="149"/>
    </row>
    <row r="36" spans="1:9" x14ac:dyDescent="0.25">
      <c r="A36" s="150"/>
      <c r="B36" s="151"/>
      <c r="C36" s="151"/>
      <c r="D36" s="151"/>
      <c r="E36" s="151"/>
      <c r="F36" s="151"/>
      <c r="G36" s="151"/>
      <c r="H36" s="151"/>
      <c r="I36" s="152"/>
    </row>
    <row r="37" spans="1:9" x14ac:dyDescent="0.25">
      <c r="A37" s="150"/>
      <c r="B37" s="151"/>
      <c r="C37" s="151"/>
      <c r="D37" s="151"/>
      <c r="E37" s="151"/>
      <c r="F37" s="151"/>
      <c r="G37" s="151"/>
      <c r="H37" s="151"/>
      <c r="I37" s="152"/>
    </row>
    <row r="38" spans="1:9" x14ac:dyDescent="0.25">
      <c r="A38" s="153"/>
      <c r="B38" s="154"/>
      <c r="C38" s="154"/>
      <c r="D38" s="154"/>
      <c r="E38" s="154"/>
      <c r="F38" s="154"/>
      <c r="G38" s="154"/>
      <c r="H38" s="154"/>
      <c r="I38" s="155"/>
    </row>
    <row r="40" spans="1:9" x14ac:dyDescent="0.25">
      <c r="A40" s="2"/>
    </row>
  </sheetData>
  <mergeCells count="13">
    <mergeCell ref="A15:B15"/>
    <mergeCell ref="A12:B12"/>
    <mergeCell ref="A1:H1"/>
    <mergeCell ref="A4:H4"/>
    <mergeCell ref="A6:H6"/>
    <mergeCell ref="A8:B9"/>
    <mergeCell ref="A11:B11"/>
    <mergeCell ref="D8:I9"/>
    <mergeCell ref="A30:I33"/>
    <mergeCell ref="A34:I34"/>
    <mergeCell ref="A35:I38"/>
    <mergeCell ref="A19:B19"/>
    <mergeCell ref="A29:I29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9" workbookViewId="0">
      <selection activeCell="F18" sqref="F18"/>
    </sheetView>
  </sheetViews>
  <sheetFormatPr baseColWidth="10" defaultColWidth="11.42578125" defaultRowHeight="15" x14ac:dyDescent="0.25"/>
  <cols>
    <col min="1" max="1" width="4.28515625" style="1" customWidth="1"/>
    <col min="2" max="2" width="39" style="12" customWidth="1"/>
    <col min="3" max="3" width="16" style="12" customWidth="1"/>
    <col min="4" max="16384" width="11.42578125" style="1"/>
  </cols>
  <sheetData>
    <row r="1" spans="1:9" x14ac:dyDescent="0.25">
      <c r="A1" s="138"/>
      <c r="B1" s="138"/>
      <c r="C1" s="138"/>
      <c r="D1" s="138"/>
      <c r="E1" s="138"/>
      <c r="F1" s="138"/>
      <c r="G1" s="138"/>
      <c r="H1" s="138"/>
    </row>
    <row r="2" spans="1:9" x14ac:dyDescent="0.25">
      <c r="B2" s="10"/>
      <c r="C2" s="10"/>
      <c r="D2" s="2"/>
      <c r="E2" s="2"/>
      <c r="F2" s="2"/>
      <c r="G2" s="2"/>
    </row>
    <row r="3" spans="1:9" x14ac:dyDescent="0.25">
      <c r="B3" s="10"/>
      <c r="C3" s="10"/>
      <c r="D3" s="2"/>
      <c r="E3" s="2"/>
      <c r="F3" s="2"/>
      <c r="G3" s="2"/>
    </row>
    <row r="4" spans="1:9" ht="15.75" x14ac:dyDescent="0.25">
      <c r="A4" s="139" t="s">
        <v>0</v>
      </c>
      <c r="B4" s="139"/>
      <c r="C4" s="139"/>
      <c r="D4" s="139"/>
      <c r="E4" s="139"/>
      <c r="F4" s="139"/>
      <c r="G4" s="139"/>
      <c r="H4" s="139"/>
    </row>
    <row r="5" spans="1:9" x14ac:dyDescent="0.25">
      <c r="A5" s="3"/>
      <c r="B5" s="11"/>
      <c r="C5" s="11"/>
      <c r="D5" s="3"/>
      <c r="E5" s="3"/>
      <c r="F5" s="3"/>
      <c r="G5" s="3"/>
    </row>
    <row r="6" spans="1:9" ht="15.75" x14ac:dyDescent="0.25">
      <c r="A6" s="140" t="s">
        <v>1</v>
      </c>
      <c r="B6" s="140"/>
      <c r="C6" s="140"/>
      <c r="D6" s="140"/>
      <c r="E6" s="140"/>
      <c r="F6" s="140"/>
      <c r="G6" s="140"/>
      <c r="H6" s="140"/>
    </row>
    <row r="7" spans="1:9" ht="15.75" thickBot="1" x14ac:dyDescent="0.3">
      <c r="B7" s="10"/>
      <c r="C7" s="10"/>
      <c r="D7" s="2"/>
      <c r="E7" s="2"/>
      <c r="F7" s="2"/>
      <c r="G7" s="2"/>
    </row>
    <row r="8" spans="1:9" ht="18" customHeight="1" x14ac:dyDescent="0.25">
      <c r="A8" s="188" t="s">
        <v>2</v>
      </c>
      <c r="B8" s="189"/>
      <c r="C8" s="24"/>
      <c r="D8" s="181" t="s">
        <v>7</v>
      </c>
      <c r="E8" s="182"/>
      <c r="F8" s="182"/>
      <c r="G8" s="182"/>
      <c r="H8" s="182"/>
      <c r="I8" s="183"/>
    </row>
    <row r="9" spans="1:9" ht="15.75" thickBot="1" x14ac:dyDescent="0.3">
      <c r="A9" s="190"/>
      <c r="B9" s="191"/>
      <c r="C9" s="25"/>
      <c r="D9" s="184"/>
      <c r="E9" s="185"/>
      <c r="F9" s="185"/>
      <c r="G9" s="185"/>
      <c r="H9" s="185"/>
      <c r="I9" s="186"/>
    </row>
    <row r="10" spans="1:9" ht="15.75" x14ac:dyDescent="0.25">
      <c r="A10" s="98"/>
      <c r="B10" s="99"/>
      <c r="C10" s="99"/>
      <c r="D10" s="100"/>
      <c r="E10" s="100"/>
      <c r="F10" s="101"/>
      <c r="G10" s="101"/>
      <c r="H10" s="102"/>
      <c r="I10" s="102"/>
    </row>
    <row r="11" spans="1:9" ht="15.75" x14ac:dyDescent="0.25">
      <c r="A11" s="192" t="s">
        <v>12</v>
      </c>
      <c r="B11" s="192"/>
      <c r="C11" s="114" t="s">
        <v>42</v>
      </c>
      <c r="D11" s="117" t="s">
        <v>13</v>
      </c>
      <c r="E11" s="117" t="s">
        <v>14</v>
      </c>
      <c r="F11" s="117" t="s">
        <v>15</v>
      </c>
      <c r="G11" s="117" t="s">
        <v>16</v>
      </c>
      <c r="H11" s="117" t="s">
        <v>17</v>
      </c>
      <c r="I11" s="117" t="s">
        <v>21</v>
      </c>
    </row>
    <row r="12" spans="1:9" ht="15.75" hidden="1" x14ac:dyDescent="0.25">
      <c r="A12" s="157" t="s">
        <v>44</v>
      </c>
      <c r="B12" s="157"/>
      <c r="C12" s="128"/>
      <c r="D12" s="49"/>
      <c r="E12" s="49"/>
      <c r="F12" s="49"/>
      <c r="G12" s="49"/>
      <c r="H12" s="49"/>
      <c r="I12" s="49"/>
    </row>
    <row r="13" spans="1:9" s="40" customFormat="1" ht="26.25" customHeight="1" x14ac:dyDescent="0.25">
      <c r="A13" s="50">
        <v>1</v>
      </c>
      <c r="B13" s="82" t="s">
        <v>45</v>
      </c>
      <c r="C13" s="53">
        <v>6</v>
      </c>
      <c r="D13" s="32">
        <v>5</v>
      </c>
      <c r="E13" s="68">
        <v>3</v>
      </c>
      <c r="F13" s="68">
        <v>0</v>
      </c>
      <c r="G13" s="68">
        <v>0</v>
      </c>
      <c r="H13" s="68">
        <v>0</v>
      </c>
      <c r="I13" s="23"/>
    </row>
    <row r="14" spans="1:9" ht="28.5" x14ac:dyDescent="0.25">
      <c r="A14" s="50">
        <v>2</v>
      </c>
      <c r="B14" s="27" t="s">
        <v>46</v>
      </c>
      <c r="C14" s="53">
        <v>8</v>
      </c>
      <c r="D14" s="32">
        <v>3</v>
      </c>
      <c r="E14" s="68">
        <v>3</v>
      </c>
      <c r="F14" s="68">
        <v>0</v>
      </c>
      <c r="G14" s="68">
        <v>0</v>
      </c>
      <c r="H14" s="68">
        <v>0</v>
      </c>
      <c r="I14" s="132">
        <f>SUM(C14:H14)</f>
        <v>14</v>
      </c>
    </row>
    <row r="15" spans="1:9" x14ac:dyDescent="0.25">
      <c r="A15" s="193" t="s">
        <v>47</v>
      </c>
      <c r="B15" s="193"/>
      <c r="C15" s="53"/>
      <c r="D15" s="22"/>
      <c r="E15" s="22"/>
      <c r="F15" s="22"/>
      <c r="G15" s="22"/>
      <c r="H15" s="68">
        <v>0</v>
      </c>
      <c r="I15" s="132">
        <f t="shared" ref="I15:I18" si="0">SUM(C15:H15)</f>
        <v>0</v>
      </c>
    </row>
    <row r="16" spans="1:9" ht="28.5" x14ac:dyDescent="0.25">
      <c r="A16" s="50">
        <v>3</v>
      </c>
      <c r="B16" s="27" t="s">
        <v>48</v>
      </c>
      <c r="C16" s="53">
        <v>2</v>
      </c>
      <c r="D16" s="32">
        <v>7</v>
      </c>
      <c r="E16" s="68">
        <v>4</v>
      </c>
      <c r="F16" s="68">
        <v>1</v>
      </c>
      <c r="G16" s="68">
        <v>1</v>
      </c>
      <c r="H16" s="68">
        <v>0</v>
      </c>
      <c r="I16" s="29">
        <f t="shared" si="0"/>
        <v>15</v>
      </c>
    </row>
    <row r="17" spans="1:9" ht="28.5" x14ac:dyDescent="0.25">
      <c r="A17" s="50">
        <v>4</v>
      </c>
      <c r="B17" s="27" t="s">
        <v>49</v>
      </c>
      <c r="C17" s="53">
        <v>3</v>
      </c>
      <c r="D17" s="32">
        <v>5</v>
      </c>
      <c r="E17" s="68">
        <v>5</v>
      </c>
      <c r="F17" s="68">
        <v>2</v>
      </c>
      <c r="G17" s="68">
        <v>0</v>
      </c>
      <c r="H17" s="68">
        <v>0</v>
      </c>
      <c r="I17" s="132">
        <f t="shared" si="0"/>
        <v>15</v>
      </c>
    </row>
    <row r="18" spans="1:9" ht="28.5" x14ac:dyDescent="0.25">
      <c r="A18" s="50">
        <v>5</v>
      </c>
      <c r="B18" s="27" t="s">
        <v>50</v>
      </c>
      <c r="C18" s="53">
        <v>3</v>
      </c>
      <c r="D18" s="32">
        <v>6</v>
      </c>
      <c r="E18" s="68">
        <v>5</v>
      </c>
      <c r="F18" s="68">
        <v>0</v>
      </c>
      <c r="G18" s="68">
        <v>1</v>
      </c>
      <c r="H18" s="68">
        <v>0</v>
      </c>
      <c r="I18" s="132">
        <f t="shared" si="0"/>
        <v>15</v>
      </c>
    </row>
    <row r="19" spans="1:9" s="40" customFormat="1" x14ac:dyDescent="0.25">
      <c r="A19" s="160" t="s">
        <v>51</v>
      </c>
      <c r="B19" s="160"/>
      <c r="C19" s="57"/>
      <c r="D19" s="23"/>
      <c r="E19" s="23"/>
      <c r="F19" s="23"/>
      <c r="G19" s="23"/>
      <c r="H19" s="68">
        <v>0</v>
      </c>
      <c r="I19" s="23"/>
    </row>
    <row r="20" spans="1:9" ht="28.5" x14ac:dyDescent="0.25">
      <c r="A20" s="50">
        <v>6</v>
      </c>
      <c r="B20" s="27" t="s">
        <v>52</v>
      </c>
      <c r="C20" s="53">
        <v>1</v>
      </c>
      <c r="D20" s="32">
        <v>1</v>
      </c>
      <c r="E20" s="68">
        <v>10</v>
      </c>
      <c r="F20" s="68">
        <v>3</v>
      </c>
      <c r="G20" s="68">
        <v>0</v>
      </c>
      <c r="H20" s="68">
        <v>0</v>
      </c>
      <c r="I20" s="132">
        <f>SUM(C20:H20)</f>
        <v>15</v>
      </c>
    </row>
    <row r="21" spans="1:9" ht="28.5" x14ac:dyDescent="0.25">
      <c r="A21" s="50">
        <v>7</v>
      </c>
      <c r="B21" s="27" t="s">
        <v>53</v>
      </c>
      <c r="C21" s="53">
        <v>4</v>
      </c>
      <c r="D21" s="32">
        <v>6</v>
      </c>
      <c r="E21" s="68">
        <v>3</v>
      </c>
      <c r="F21" s="68">
        <v>2</v>
      </c>
      <c r="G21" s="68">
        <v>0</v>
      </c>
      <c r="H21" s="68">
        <v>0</v>
      </c>
      <c r="I21" s="132">
        <f t="shared" ref="I21:I22" si="1">SUM(C21:H21)</f>
        <v>15</v>
      </c>
    </row>
    <row r="22" spans="1:9" ht="42.75" x14ac:dyDescent="0.25">
      <c r="A22" s="50">
        <v>8</v>
      </c>
      <c r="B22" s="27" t="s">
        <v>54</v>
      </c>
      <c r="C22" s="53">
        <v>6</v>
      </c>
      <c r="D22" s="32">
        <v>6</v>
      </c>
      <c r="E22" s="68">
        <v>1</v>
      </c>
      <c r="F22" s="68">
        <v>0</v>
      </c>
      <c r="G22" s="68">
        <v>0</v>
      </c>
      <c r="H22" s="68">
        <v>0</v>
      </c>
      <c r="I22" s="132">
        <f t="shared" si="1"/>
        <v>13</v>
      </c>
    </row>
    <row r="23" spans="1:9" s="40" customFormat="1" x14ac:dyDescent="0.25">
      <c r="A23" s="129" t="s">
        <v>55</v>
      </c>
      <c r="B23" s="129"/>
      <c r="C23" s="57"/>
      <c r="D23" s="23"/>
      <c r="E23" s="23"/>
      <c r="F23" s="23"/>
      <c r="G23" s="23"/>
      <c r="H23" s="68">
        <v>0</v>
      </c>
      <c r="I23" s="23"/>
    </row>
    <row r="24" spans="1:9" ht="28.5" x14ac:dyDescent="0.25">
      <c r="A24" s="50">
        <v>9</v>
      </c>
      <c r="B24" s="27" t="s">
        <v>56</v>
      </c>
      <c r="C24" s="53">
        <v>5</v>
      </c>
      <c r="D24" s="32">
        <v>4</v>
      </c>
      <c r="E24" s="68">
        <v>6</v>
      </c>
      <c r="F24" s="68">
        <v>0</v>
      </c>
      <c r="G24" s="68">
        <v>0</v>
      </c>
      <c r="H24" s="68">
        <v>0</v>
      </c>
      <c r="I24" s="132">
        <f>SUM(C24:H24)</f>
        <v>15</v>
      </c>
    </row>
    <row r="25" spans="1:9" ht="28.5" x14ac:dyDescent="0.25">
      <c r="A25" s="50">
        <v>10</v>
      </c>
      <c r="B25" s="27" t="s">
        <v>57</v>
      </c>
      <c r="C25" s="53">
        <v>5</v>
      </c>
      <c r="D25" s="32">
        <v>7</v>
      </c>
      <c r="E25" s="68">
        <v>2</v>
      </c>
      <c r="F25" s="68">
        <v>1</v>
      </c>
      <c r="G25" s="68">
        <v>0</v>
      </c>
      <c r="H25" s="68">
        <v>0</v>
      </c>
      <c r="I25" s="132">
        <f>SUM(C25:H25)</f>
        <v>15</v>
      </c>
    </row>
    <row r="26" spans="1:9" ht="30.75" customHeight="1" x14ac:dyDescent="0.25">
      <c r="A26" s="187" t="s">
        <v>19</v>
      </c>
      <c r="B26" s="187"/>
      <c r="C26" s="187"/>
      <c r="D26" s="187"/>
      <c r="E26" s="187"/>
      <c r="F26" s="187"/>
      <c r="G26" s="187"/>
      <c r="H26" s="187"/>
      <c r="I26" s="187"/>
    </row>
    <row r="27" spans="1:9" x14ac:dyDescent="0.25">
      <c r="A27" s="147"/>
      <c r="B27" s="148"/>
      <c r="C27" s="148"/>
      <c r="D27" s="148"/>
      <c r="E27" s="148"/>
      <c r="F27" s="148"/>
      <c r="G27" s="148"/>
      <c r="H27" s="148"/>
      <c r="I27" s="149"/>
    </row>
    <row r="28" spans="1:9" x14ac:dyDescent="0.25">
      <c r="A28" s="150"/>
      <c r="B28" s="151"/>
      <c r="C28" s="151"/>
      <c r="D28" s="151"/>
      <c r="E28" s="151"/>
      <c r="F28" s="151"/>
      <c r="G28" s="151"/>
      <c r="H28" s="151"/>
      <c r="I28" s="152"/>
    </row>
    <row r="29" spans="1:9" x14ac:dyDescent="0.25">
      <c r="A29" s="150"/>
      <c r="B29" s="151"/>
      <c r="C29" s="151"/>
      <c r="D29" s="151"/>
      <c r="E29" s="151"/>
      <c r="F29" s="151"/>
      <c r="G29" s="151"/>
      <c r="H29" s="151"/>
      <c r="I29" s="152"/>
    </row>
    <row r="30" spans="1:9" x14ac:dyDescent="0.25">
      <c r="A30" s="153"/>
      <c r="B30" s="154"/>
      <c r="C30" s="154"/>
      <c r="D30" s="154"/>
      <c r="E30" s="154"/>
      <c r="F30" s="154"/>
      <c r="G30" s="154"/>
      <c r="H30" s="154"/>
      <c r="I30" s="155"/>
    </row>
    <row r="31" spans="1:9" x14ac:dyDescent="0.25">
      <c r="A31" s="144" t="s">
        <v>20</v>
      </c>
      <c r="B31" s="145"/>
      <c r="C31" s="145"/>
      <c r="D31" s="145"/>
      <c r="E31" s="145"/>
      <c r="F31" s="145"/>
      <c r="G31" s="145"/>
      <c r="H31" s="145"/>
      <c r="I31" s="146"/>
    </row>
    <row r="32" spans="1:9" x14ac:dyDescent="0.25">
      <c r="A32" s="147"/>
      <c r="B32" s="148"/>
      <c r="C32" s="148"/>
      <c r="D32" s="148"/>
      <c r="E32" s="148"/>
      <c r="F32" s="148"/>
      <c r="G32" s="148"/>
      <c r="H32" s="148"/>
      <c r="I32" s="149"/>
    </row>
    <row r="33" spans="1:9" x14ac:dyDescent="0.25">
      <c r="A33" s="150"/>
      <c r="B33" s="151"/>
      <c r="C33" s="151"/>
      <c r="D33" s="151"/>
      <c r="E33" s="151"/>
      <c r="F33" s="151"/>
      <c r="G33" s="151"/>
      <c r="H33" s="151"/>
      <c r="I33" s="152"/>
    </row>
    <row r="34" spans="1:9" x14ac:dyDescent="0.25">
      <c r="A34" s="150"/>
      <c r="B34" s="151"/>
      <c r="C34" s="151"/>
      <c r="D34" s="151"/>
      <c r="E34" s="151"/>
      <c r="F34" s="151"/>
      <c r="G34" s="151"/>
      <c r="H34" s="151"/>
      <c r="I34" s="152"/>
    </row>
    <row r="35" spans="1:9" x14ac:dyDescent="0.25">
      <c r="A35" s="153"/>
      <c r="B35" s="154"/>
      <c r="C35" s="154"/>
      <c r="D35" s="154"/>
      <c r="E35" s="154"/>
      <c r="F35" s="154"/>
      <c r="G35" s="154"/>
      <c r="H35" s="154"/>
      <c r="I35" s="155"/>
    </row>
    <row r="37" spans="1:9" x14ac:dyDescent="0.25">
      <c r="A37" s="2"/>
    </row>
  </sheetData>
  <mergeCells count="13">
    <mergeCell ref="D8:I9"/>
    <mergeCell ref="A26:I26"/>
    <mergeCell ref="A1:H1"/>
    <mergeCell ref="A4:H4"/>
    <mergeCell ref="A6:H6"/>
    <mergeCell ref="A8:B9"/>
    <mergeCell ref="A11:B11"/>
    <mergeCell ref="A15:B15"/>
    <mergeCell ref="A27:I30"/>
    <mergeCell ref="A31:I31"/>
    <mergeCell ref="A32:I35"/>
    <mergeCell ref="A19:B19"/>
    <mergeCell ref="A12:B12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19" workbookViewId="0">
      <selection activeCell="A31" sqref="A31:I31"/>
    </sheetView>
  </sheetViews>
  <sheetFormatPr baseColWidth="10" defaultColWidth="11.42578125" defaultRowHeight="15" x14ac:dyDescent="0.25"/>
  <cols>
    <col min="1" max="1" width="4.28515625" style="1" customWidth="1"/>
    <col min="2" max="2" width="39" style="12" customWidth="1"/>
    <col min="3" max="3" width="13.5703125" style="12" customWidth="1"/>
    <col min="4" max="16384" width="11.42578125" style="1"/>
  </cols>
  <sheetData>
    <row r="1" spans="1:9" x14ac:dyDescent="0.25">
      <c r="A1" s="138"/>
      <c r="B1" s="138"/>
      <c r="C1" s="138"/>
      <c r="D1" s="138"/>
      <c r="E1" s="138"/>
      <c r="F1" s="138"/>
      <c r="G1" s="138"/>
      <c r="H1" s="138"/>
    </row>
    <row r="2" spans="1:9" x14ac:dyDescent="0.25">
      <c r="B2" s="10"/>
      <c r="C2" s="10"/>
      <c r="D2" s="2"/>
      <c r="E2" s="2"/>
      <c r="F2" s="2"/>
      <c r="G2" s="2"/>
    </row>
    <row r="3" spans="1:9" x14ac:dyDescent="0.25">
      <c r="B3" s="10"/>
      <c r="C3" s="10"/>
      <c r="D3" s="2"/>
      <c r="E3" s="2"/>
      <c r="F3" s="2"/>
      <c r="G3" s="2"/>
    </row>
    <row r="4" spans="1:9" ht="15.75" x14ac:dyDescent="0.25">
      <c r="A4" s="139" t="s">
        <v>0</v>
      </c>
      <c r="B4" s="139"/>
      <c r="C4" s="139"/>
      <c r="D4" s="139"/>
      <c r="E4" s="139"/>
      <c r="F4" s="139"/>
      <c r="G4" s="139"/>
      <c r="H4" s="139"/>
    </row>
    <row r="5" spans="1:9" x14ac:dyDescent="0.25">
      <c r="A5" s="3"/>
      <c r="B5" s="11"/>
      <c r="C5" s="11"/>
      <c r="D5" s="3"/>
      <c r="E5" s="3"/>
      <c r="F5" s="3"/>
      <c r="G5" s="3"/>
    </row>
    <row r="6" spans="1:9" ht="15.75" x14ac:dyDescent="0.25">
      <c r="A6" s="140" t="s">
        <v>1</v>
      </c>
      <c r="B6" s="140"/>
      <c r="C6" s="140"/>
      <c r="D6" s="140"/>
      <c r="E6" s="140"/>
      <c r="F6" s="140"/>
      <c r="G6" s="140"/>
      <c r="H6" s="140"/>
    </row>
    <row r="7" spans="1:9" ht="15.75" thickBot="1" x14ac:dyDescent="0.3">
      <c r="B7" s="10"/>
      <c r="C7" s="10"/>
      <c r="D7" s="2"/>
      <c r="E7" s="2"/>
      <c r="F7" s="2"/>
      <c r="G7" s="2"/>
    </row>
    <row r="8" spans="1:9" ht="18" customHeight="1" x14ac:dyDescent="0.25">
      <c r="A8" s="188" t="s">
        <v>2</v>
      </c>
      <c r="B8" s="189"/>
      <c r="C8" s="24"/>
      <c r="D8" s="181" t="s">
        <v>8</v>
      </c>
      <c r="E8" s="182"/>
      <c r="F8" s="182"/>
      <c r="G8" s="182"/>
      <c r="H8" s="182"/>
      <c r="I8" s="183"/>
    </row>
    <row r="9" spans="1:9" ht="15.75" thickBot="1" x14ac:dyDescent="0.3">
      <c r="A9" s="190"/>
      <c r="B9" s="191"/>
      <c r="C9" s="25"/>
      <c r="D9" s="184"/>
      <c r="E9" s="185"/>
      <c r="F9" s="185"/>
      <c r="G9" s="185"/>
      <c r="H9" s="185"/>
      <c r="I9" s="186"/>
    </row>
    <row r="10" spans="1:9" ht="16.5" thickBot="1" x14ac:dyDescent="0.3">
      <c r="A10" s="9"/>
      <c r="B10" s="5"/>
      <c r="C10" s="5"/>
      <c r="D10" s="6"/>
      <c r="E10" s="6"/>
      <c r="F10" s="7"/>
      <c r="G10" s="7"/>
      <c r="H10" s="8"/>
      <c r="I10" s="8"/>
    </row>
    <row r="11" spans="1:9" ht="16.5" thickBot="1" x14ac:dyDescent="0.3">
      <c r="A11" s="195" t="s">
        <v>12</v>
      </c>
      <c r="B11" s="196"/>
      <c r="C11" s="26" t="s">
        <v>42</v>
      </c>
      <c r="D11" s="4" t="s">
        <v>13</v>
      </c>
      <c r="E11" s="4" t="s">
        <v>14</v>
      </c>
      <c r="F11" s="4" t="s">
        <v>15</v>
      </c>
      <c r="G11" s="4" t="s">
        <v>16</v>
      </c>
      <c r="H11" s="4" t="s">
        <v>17</v>
      </c>
      <c r="I11" s="4" t="s">
        <v>22</v>
      </c>
    </row>
    <row r="12" spans="1:9" ht="15.75" hidden="1" x14ac:dyDescent="0.25">
      <c r="A12" s="194" t="s">
        <v>44</v>
      </c>
      <c r="B12" s="194"/>
      <c r="C12" s="94"/>
      <c r="D12" s="95"/>
      <c r="E12" s="95"/>
      <c r="F12" s="95"/>
      <c r="G12" s="96"/>
      <c r="H12" s="96"/>
      <c r="I12" s="96"/>
    </row>
    <row r="13" spans="1:9" s="40" customFormat="1" ht="33.75" customHeight="1" x14ac:dyDescent="0.25">
      <c r="A13" s="50">
        <v>1</v>
      </c>
      <c r="B13" s="82" t="s">
        <v>58</v>
      </c>
      <c r="C13" s="53">
        <v>5</v>
      </c>
      <c r="D13" s="32">
        <v>5</v>
      </c>
      <c r="E13" s="68">
        <v>4</v>
      </c>
      <c r="F13" s="68">
        <v>0</v>
      </c>
      <c r="G13" s="68">
        <v>0</v>
      </c>
      <c r="H13" s="68">
        <v>0</v>
      </c>
      <c r="I13" s="23">
        <f>SUM(C13:H13)</f>
        <v>14</v>
      </c>
    </row>
    <row r="14" spans="1:9" ht="28.5" x14ac:dyDescent="0.25">
      <c r="A14" s="50">
        <v>2</v>
      </c>
      <c r="B14" s="27" t="s">
        <v>46</v>
      </c>
      <c r="C14" s="53">
        <v>7</v>
      </c>
      <c r="D14" s="32">
        <v>5</v>
      </c>
      <c r="E14" s="68">
        <v>1</v>
      </c>
      <c r="F14" s="68">
        <v>0</v>
      </c>
      <c r="G14" s="68">
        <v>0</v>
      </c>
      <c r="H14" s="68">
        <v>0</v>
      </c>
      <c r="I14" s="22">
        <f>SUM(C14:H14)</f>
        <v>13</v>
      </c>
    </row>
    <row r="15" spans="1:9" x14ac:dyDescent="0.25">
      <c r="A15" s="193" t="s">
        <v>47</v>
      </c>
      <c r="B15" s="193"/>
      <c r="C15" s="53"/>
      <c r="D15" s="53"/>
      <c r="E15" s="53"/>
      <c r="F15" s="53"/>
      <c r="G15" s="68">
        <v>0</v>
      </c>
      <c r="H15" s="68">
        <v>0</v>
      </c>
      <c r="I15" s="22">
        <f t="shared" ref="I15:I18" si="0">SUM(C15:H15)</f>
        <v>0</v>
      </c>
    </row>
    <row r="16" spans="1:9" ht="28.5" x14ac:dyDescent="0.25">
      <c r="A16" s="50">
        <v>3</v>
      </c>
      <c r="B16" s="27" t="s">
        <v>48</v>
      </c>
      <c r="C16" s="53">
        <v>3</v>
      </c>
      <c r="D16" s="32">
        <v>6</v>
      </c>
      <c r="E16" s="68">
        <v>3</v>
      </c>
      <c r="F16" s="68">
        <v>1</v>
      </c>
      <c r="G16" s="68">
        <v>0</v>
      </c>
      <c r="H16" s="68">
        <v>0</v>
      </c>
      <c r="I16" s="22">
        <f t="shared" si="0"/>
        <v>13</v>
      </c>
    </row>
    <row r="17" spans="1:9" ht="28.5" x14ac:dyDescent="0.25">
      <c r="A17" s="50">
        <v>4</v>
      </c>
      <c r="B17" s="27" t="s">
        <v>49</v>
      </c>
      <c r="C17" s="53">
        <v>2</v>
      </c>
      <c r="D17" s="32">
        <v>4</v>
      </c>
      <c r="E17" s="68">
        <v>5</v>
      </c>
      <c r="F17" s="68">
        <v>3</v>
      </c>
      <c r="G17" s="68">
        <v>0</v>
      </c>
      <c r="H17" s="68">
        <v>0</v>
      </c>
      <c r="I17" s="22">
        <f t="shared" si="0"/>
        <v>14</v>
      </c>
    </row>
    <row r="18" spans="1:9" ht="28.5" x14ac:dyDescent="0.25">
      <c r="A18" s="50">
        <v>5</v>
      </c>
      <c r="B18" s="27" t="s">
        <v>50</v>
      </c>
      <c r="C18" s="53">
        <v>3</v>
      </c>
      <c r="D18" s="32">
        <v>4</v>
      </c>
      <c r="E18" s="68">
        <v>4</v>
      </c>
      <c r="F18" s="68">
        <v>3</v>
      </c>
      <c r="G18" s="68">
        <v>0</v>
      </c>
      <c r="H18" s="68">
        <v>0</v>
      </c>
      <c r="I18" s="22">
        <f t="shared" si="0"/>
        <v>14</v>
      </c>
    </row>
    <row r="19" spans="1:9" s="40" customFormat="1" x14ac:dyDescent="0.25">
      <c r="A19" s="160" t="s">
        <v>51</v>
      </c>
      <c r="B19" s="160"/>
      <c r="C19" s="57"/>
      <c r="D19" s="23"/>
      <c r="E19" s="23"/>
      <c r="F19" s="23"/>
      <c r="G19" s="68">
        <v>0</v>
      </c>
      <c r="H19" s="68">
        <v>0</v>
      </c>
      <c r="I19" s="23"/>
    </row>
    <row r="20" spans="1:9" ht="28.5" x14ac:dyDescent="0.25">
      <c r="A20" s="50">
        <v>6</v>
      </c>
      <c r="B20" s="27" t="s">
        <v>52</v>
      </c>
      <c r="C20" s="53">
        <v>3</v>
      </c>
      <c r="D20" s="32">
        <v>2</v>
      </c>
      <c r="E20" s="68">
        <v>3</v>
      </c>
      <c r="F20" s="68">
        <v>4</v>
      </c>
      <c r="G20" s="68">
        <v>1</v>
      </c>
      <c r="H20" s="68">
        <v>0</v>
      </c>
      <c r="I20" s="22">
        <f>SUM(C20:H20)</f>
        <v>13</v>
      </c>
    </row>
    <row r="21" spans="1:9" ht="28.5" x14ac:dyDescent="0.25">
      <c r="A21" s="50">
        <v>7</v>
      </c>
      <c r="B21" s="27" t="s">
        <v>53</v>
      </c>
      <c r="C21" s="53">
        <v>5</v>
      </c>
      <c r="D21" s="32">
        <v>4</v>
      </c>
      <c r="E21" s="68">
        <v>3</v>
      </c>
      <c r="F21" s="68">
        <v>0</v>
      </c>
      <c r="G21" s="68">
        <v>0</v>
      </c>
      <c r="H21" s="68">
        <v>0</v>
      </c>
      <c r="I21" s="22">
        <f t="shared" ref="I21:I22" si="1">SUM(C21:H21)</f>
        <v>12</v>
      </c>
    </row>
    <row r="22" spans="1:9" ht="42.75" x14ac:dyDescent="0.25">
      <c r="A22" s="50">
        <v>8</v>
      </c>
      <c r="B22" s="27" t="s">
        <v>54</v>
      </c>
      <c r="C22" s="53">
        <v>8</v>
      </c>
      <c r="D22" s="32">
        <v>4</v>
      </c>
      <c r="E22" s="68">
        <v>1</v>
      </c>
      <c r="F22" s="68">
        <v>1</v>
      </c>
      <c r="G22" s="68">
        <v>0</v>
      </c>
      <c r="H22" s="68">
        <v>0</v>
      </c>
      <c r="I22" s="22">
        <f t="shared" si="1"/>
        <v>14</v>
      </c>
    </row>
    <row r="23" spans="1:9" s="40" customFormat="1" x14ac:dyDescent="0.25">
      <c r="A23" s="129" t="s">
        <v>55</v>
      </c>
      <c r="B23" s="129"/>
      <c r="C23" s="57"/>
      <c r="D23" s="23"/>
      <c r="E23" s="23"/>
      <c r="F23" s="23"/>
      <c r="G23" s="68">
        <v>0</v>
      </c>
      <c r="H23" s="68">
        <v>0</v>
      </c>
      <c r="I23" s="23"/>
    </row>
    <row r="24" spans="1:9" ht="28.5" x14ac:dyDescent="0.25">
      <c r="A24" s="50">
        <v>9</v>
      </c>
      <c r="B24" s="27" t="s">
        <v>56</v>
      </c>
      <c r="C24" s="53">
        <v>5</v>
      </c>
      <c r="D24" s="32">
        <v>4</v>
      </c>
      <c r="E24" s="68">
        <v>3</v>
      </c>
      <c r="F24" s="68">
        <v>2</v>
      </c>
      <c r="G24" s="68">
        <v>0</v>
      </c>
      <c r="H24" s="68">
        <v>0</v>
      </c>
      <c r="I24" s="22">
        <f>SUM(C24:H24)</f>
        <v>14</v>
      </c>
    </row>
    <row r="25" spans="1:9" ht="28.5" x14ac:dyDescent="0.25">
      <c r="A25" s="50">
        <v>10</v>
      </c>
      <c r="B25" s="27" t="s">
        <v>57</v>
      </c>
      <c r="C25" s="53">
        <v>4</v>
      </c>
      <c r="D25" s="32">
        <v>6</v>
      </c>
      <c r="E25" s="68">
        <v>3</v>
      </c>
      <c r="F25" s="68">
        <v>1</v>
      </c>
      <c r="G25" s="68">
        <v>0</v>
      </c>
      <c r="H25" s="68">
        <v>0</v>
      </c>
      <c r="I25" s="22">
        <f>SUM(C25:H25)</f>
        <v>14</v>
      </c>
    </row>
    <row r="26" spans="1:9" ht="34.5" customHeight="1" x14ac:dyDescent="0.25">
      <c r="A26" s="161" t="s">
        <v>19</v>
      </c>
      <c r="B26" s="162"/>
      <c r="C26" s="162"/>
      <c r="D26" s="162"/>
      <c r="E26" s="162"/>
      <c r="F26" s="162"/>
      <c r="G26" s="162"/>
      <c r="H26" s="162"/>
      <c r="I26" s="163"/>
    </row>
    <row r="27" spans="1:9" x14ac:dyDescent="0.25">
      <c r="A27" s="147"/>
      <c r="B27" s="148"/>
      <c r="C27" s="148"/>
      <c r="D27" s="148"/>
      <c r="E27" s="148"/>
      <c r="F27" s="148"/>
      <c r="G27" s="148"/>
      <c r="H27" s="148"/>
      <c r="I27" s="149"/>
    </row>
    <row r="28" spans="1:9" x14ac:dyDescent="0.25">
      <c r="A28" s="150"/>
      <c r="B28" s="151"/>
      <c r="C28" s="151"/>
      <c r="D28" s="151"/>
      <c r="E28" s="151"/>
      <c r="F28" s="151"/>
      <c r="G28" s="151"/>
      <c r="H28" s="151"/>
      <c r="I28" s="152"/>
    </row>
    <row r="29" spans="1:9" x14ac:dyDescent="0.25">
      <c r="A29" s="150"/>
      <c r="B29" s="151"/>
      <c r="C29" s="151"/>
      <c r="D29" s="151"/>
      <c r="E29" s="151"/>
      <c r="F29" s="151"/>
      <c r="G29" s="151"/>
      <c r="H29" s="151"/>
      <c r="I29" s="152"/>
    </row>
    <row r="30" spans="1:9" x14ac:dyDescent="0.25">
      <c r="A30" s="153"/>
      <c r="B30" s="154"/>
      <c r="C30" s="154"/>
      <c r="D30" s="154"/>
      <c r="E30" s="154"/>
      <c r="F30" s="154"/>
      <c r="G30" s="154"/>
      <c r="H30" s="154"/>
      <c r="I30" s="155"/>
    </row>
    <row r="31" spans="1:9" x14ac:dyDescent="0.25">
      <c r="A31" s="144" t="s">
        <v>20</v>
      </c>
      <c r="B31" s="145"/>
      <c r="C31" s="145"/>
      <c r="D31" s="145"/>
      <c r="E31" s="145"/>
      <c r="F31" s="145"/>
      <c r="G31" s="145"/>
      <c r="H31" s="145"/>
      <c r="I31" s="146"/>
    </row>
    <row r="32" spans="1:9" x14ac:dyDescent="0.25">
      <c r="A32" s="147"/>
      <c r="B32" s="148"/>
      <c r="C32" s="148"/>
      <c r="D32" s="148"/>
      <c r="E32" s="148"/>
      <c r="F32" s="148"/>
      <c r="G32" s="148"/>
      <c r="H32" s="148"/>
      <c r="I32" s="149"/>
    </row>
    <row r="33" spans="1:9" x14ac:dyDescent="0.25">
      <c r="A33" s="150"/>
      <c r="B33" s="151"/>
      <c r="C33" s="151"/>
      <c r="D33" s="151"/>
      <c r="E33" s="151"/>
      <c r="F33" s="151"/>
      <c r="G33" s="151"/>
      <c r="H33" s="151"/>
      <c r="I33" s="152"/>
    </row>
    <row r="34" spans="1:9" x14ac:dyDescent="0.25">
      <c r="A34" s="150"/>
      <c r="B34" s="151"/>
      <c r="C34" s="151"/>
      <c r="D34" s="151"/>
      <c r="E34" s="151"/>
      <c r="F34" s="151"/>
      <c r="G34" s="151"/>
      <c r="H34" s="151"/>
      <c r="I34" s="152"/>
    </row>
    <row r="35" spans="1:9" x14ac:dyDescent="0.25">
      <c r="A35" s="153"/>
      <c r="B35" s="154"/>
      <c r="C35" s="154"/>
      <c r="D35" s="154"/>
      <c r="E35" s="154"/>
      <c r="F35" s="154"/>
      <c r="G35" s="154"/>
      <c r="H35" s="154"/>
      <c r="I35" s="155"/>
    </row>
    <row r="37" spans="1:9" x14ac:dyDescent="0.25">
      <c r="A37" s="2"/>
    </row>
  </sheetData>
  <mergeCells count="13">
    <mergeCell ref="A15:B15"/>
    <mergeCell ref="A12:B12"/>
    <mergeCell ref="D8:I9"/>
    <mergeCell ref="A1:H1"/>
    <mergeCell ref="A4:H4"/>
    <mergeCell ref="A6:H6"/>
    <mergeCell ref="A8:B9"/>
    <mergeCell ref="A11:B11"/>
    <mergeCell ref="A27:I30"/>
    <mergeCell ref="A31:I31"/>
    <mergeCell ref="A32:I35"/>
    <mergeCell ref="A19:B19"/>
    <mergeCell ref="A26:I26"/>
  </mergeCells>
  <printOptions horizontalCentered="1"/>
  <pageMargins left="0.19685039370078741" right="0.19685039370078741" top="0.19685039370078741" bottom="0.19685039370078741" header="0.31496062992125984" footer="0.31496062992125984"/>
  <pageSetup scale="8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10" workbookViewId="0">
      <selection activeCell="B21" sqref="B21"/>
    </sheetView>
  </sheetViews>
  <sheetFormatPr baseColWidth="10" defaultColWidth="11.42578125" defaultRowHeight="15" x14ac:dyDescent="0.25"/>
  <cols>
    <col min="1" max="1" width="4.28515625" style="1" customWidth="1"/>
    <col min="2" max="2" width="39" style="12" customWidth="1"/>
    <col min="3" max="3" width="10.85546875" style="12" customWidth="1"/>
    <col min="4" max="9" width="10.85546875" style="1" customWidth="1"/>
    <col min="10" max="16384" width="11.42578125" style="1"/>
  </cols>
  <sheetData>
    <row r="1" spans="1:9" x14ac:dyDescent="0.25">
      <c r="A1" s="138"/>
      <c r="B1" s="138"/>
      <c r="C1" s="138"/>
      <c r="D1" s="138"/>
      <c r="E1" s="138"/>
      <c r="F1" s="138"/>
      <c r="G1" s="138"/>
      <c r="H1" s="138"/>
    </row>
    <row r="2" spans="1:9" x14ac:dyDescent="0.25">
      <c r="B2" s="10"/>
      <c r="C2" s="10"/>
      <c r="D2" s="2"/>
      <c r="E2" s="2"/>
      <c r="F2" s="2"/>
      <c r="G2" s="2"/>
    </row>
    <row r="3" spans="1:9" x14ac:dyDescent="0.25">
      <c r="B3" s="10"/>
      <c r="C3" s="10"/>
      <c r="D3" s="2"/>
      <c r="E3" s="2"/>
      <c r="F3" s="2"/>
      <c r="G3" s="2"/>
    </row>
    <row r="4" spans="1:9" ht="15.75" x14ac:dyDescent="0.25">
      <c r="A4" s="139" t="s">
        <v>0</v>
      </c>
      <c r="B4" s="139"/>
      <c r="C4" s="139"/>
      <c r="D4" s="139"/>
      <c r="E4" s="139"/>
      <c r="F4" s="139"/>
      <c r="G4" s="139"/>
      <c r="H4" s="139"/>
    </row>
    <row r="5" spans="1:9" x14ac:dyDescent="0.25">
      <c r="A5" s="3"/>
      <c r="B5" s="11"/>
      <c r="C5" s="11"/>
      <c r="D5" s="3"/>
      <c r="E5" s="3"/>
      <c r="F5" s="3"/>
      <c r="G5" s="3"/>
    </row>
    <row r="6" spans="1:9" ht="15.75" x14ac:dyDescent="0.25">
      <c r="A6" s="140" t="s">
        <v>1</v>
      </c>
      <c r="B6" s="140"/>
      <c r="C6" s="140"/>
      <c r="D6" s="140"/>
      <c r="E6" s="140"/>
      <c r="F6" s="140"/>
      <c r="G6" s="140"/>
      <c r="H6" s="140"/>
    </row>
    <row r="7" spans="1:9" x14ac:dyDescent="0.25">
      <c r="B7" s="10"/>
      <c r="C7" s="10"/>
      <c r="D7" s="2"/>
      <c r="E7" s="2"/>
      <c r="F7" s="2"/>
      <c r="G7" s="2"/>
    </row>
    <row r="8" spans="1:9" x14ac:dyDescent="0.25">
      <c r="A8" s="141" t="s">
        <v>2</v>
      </c>
      <c r="B8" s="141"/>
      <c r="C8" s="45"/>
      <c r="D8" s="143" t="s">
        <v>9</v>
      </c>
      <c r="E8" s="143"/>
      <c r="F8" s="143"/>
      <c r="G8" s="143"/>
      <c r="H8" s="143"/>
      <c r="I8" s="143"/>
    </row>
    <row r="9" spans="1:9" x14ac:dyDescent="0.25">
      <c r="A9" s="141"/>
      <c r="B9" s="141"/>
      <c r="C9" s="45"/>
      <c r="D9" s="143"/>
      <c r="E9" s="143"/>
      <c r="F9" s="143"/>
      <c r="G9" s="143"/>
      <c r="H9" s="143"/>
      <c r="I9" s="143"/>
    </row>
    <row r="10" spans="1:9" ht="15.75" x14ac:dyDescent="0.25">
      <c r="A10" s="46"/>
      <c r="B10" s="46"/>
      <c r="C10" s="46"/>
      <c r="D10" s="47"/>
      <c r="E10" s="47"/>
      <c r="F10" s="48"/>
      <c r="G10" s="48"/>
      <c r="H10" s="48"/>
      <c r="I10" s="48"/>
    </row>
    <row r="11" spans="1:9" ht="15.75" x14ac:dyDescent="0.25">
      <c r="A11" s="156" t="s">
        <v>12</v>
      </c>
      <c r="B11" s="156"/>
      <c r="C11" s="111" t="s">
        <v>42</v>
      </c>
      <c r="D11" s="49" t="s">
        <v>13</v>
      </c>
      <c r="E11" s="49" t="s">
        <v>14</v>
      </c>
      <c r="F11" s="49" t="s">
        <v>15</v>
      </c>
      <c r="G11" s="49" t="s">
        <v>16</v>
      </c>
      <c r="H11" s="49" t="s">
        <v>17</v>
      </c>
      <c r="I11" s="49" t="s">
        <v>21</v>
      </c>
    </row>
    <row r="12" spans="1:9" ht="15.75" x14ac:dyDescent="0.25">
      <c r="A12" s="157" t="s">
        <v>44</v>
      </c>
      <c r="B12" s="157"/>
      <c r="C12" s="80"/>
      <c r="D12" s="49"/>
      <c r="E12" s="49"/>
      <c r="F12" s="49"/>
      <c r="G12" s="49"/>
      <c r="H12" s="49"/>
      <c r="I12" s="49"/>
    </row>
    <row r="13" spans="1:9" s="40" customFormat="1" ht="29.25" customHeight="1" x14ac:dyDescent="0.25">
      <c r="A13" s="115">
        <v>1</v>
      </c>
      <c r="B13" s="27" t="s">
        <v>58</v>
      </c>
      <c r="C13" s="53">
        <v>3</v>
      </c>
      <c r="D13" s="32">
        <v>7</v>
      </c>
      <c r="E13" s="68">
        <v>2</v>
      </c>
      <c r="F13" s="68">
        <v>1</v>
      </c>
      <c r="G13" s="68">
        <v>0</v>
      </c>
      <c r="H13" s="68">
        <v>0</v>
      </c>
      <c r="I13" s="23">
        <f>SUM(C13:H13)</f>
        <v>13</v>
      </c>
    </row>
    <row r="14" spans="1:9" s="39" customFormat="1" ht="28.5" x14ac:dyDescent="0.25">
      <c r="A14" s="115">
        <v>2</v>
      </c>
      <c r="B14" s="27" t="s">
        <v>46</v>
      </c>
      <c r="C14" s="53">
        <v>4</v>
      </c>
      <c r="D14" s="32">
        <v>6</v>
      </c>
      <c r="E14" s="68">
        <v>2</v>
      </c>
      <c r="F14" s="68">
        <v>1</v>
      </c>
      <c r="G14" s="68">
        <v>0</v>
      </c>
      <c r="H14" s="68">
        <v>0</v>
      </c>
      <c r="I14" s="29">
        <f>SUM(C14:H14)</f>
        <v>13</v>
      </c>
    </row>
    <row r="15" spans="1:9" x14ac:dyDescent="0.25">
      <c r="A15" s="197" t="s">
        <v>47</v>
      </c>
      <c r="B15" s="198"/>
      <c r="C15" s="53"/>
      <c r="D15" s="53"/>
      <c r="E15" s="53"/>
      <c r="F15" s="53"/>
      <c r="G15" s="68">
        <v>0</v>
      </c>
      <c r="H15" s="68">
        <v>0</v>
      </c>
      <c r="I15" s="22">
        <f t="shared" ref="I15:I18" si="0">SUM(C15:H15)</f>
        <v>0</v>
      </c>
    </row>
    <row r="16" spans="1:9" ht="28.5" x14ac:dyDescent="0.25">
      <c r="A16" s="115">
        <v>3</v>
      </c>
      <c r="B16" s="27" t="s">
        <v>48</v>
      </c>
      <c r="C16" s="53">
        <v>3</v>
      </c>
      <c r="D16" s="32">
        <v>5</v>
      </c>
      <c r="E16" s="68">
        <v>3</v>
      </c>
      <c r="F16" s="68">
        <v>2</v>
      </c>
      <c r="G16" s="68">
        <v>0</v>
      </c>
      <c r="H16" s="68">
        <v>0</v>
      </c>
      <c r="I16" s="22">
        <f t="shared" si="0"/>
        <v>13</v>
      </c>
    </row>
    <row r="17" spans="1:9" ht="28.5" x14ac:dyDescent="0.25">
      <c r="A17" s="115">
        <v>4</v>
      </c>
      <c r="B17" s="27" t="s">
        <v>49</v>
      </c>
      <c r="C17" s="53">
        <v>1</v>
      </c>
      <c r="D17" s="32">
        <v>6</v>
      </c>
      <c r="E17" s="68">
        <v>5</v>
      </c>
      <c r="F17" s="68">
        <v>0</v>
      </c>
      <c r="G17" s="68">
        <v>0</v>
      </c>
      <c r="H17" s="68">
        <v>0</v>
      </c>
      <c r="I17" s="22">
        <f t="shared" si="0"/>
        <v>12</v>
      </c>
    </row>
    <row r="18" spans="1:9" ht="28.5" x14ac:dyDescent="0.25">
      <c r="A18" s="115">
        <v>5</v>
      </c>
      <c r="B18" s="27" t="s">
        <v>50</v>
      </c>
      <c r="C18" s="53">
        <v>1</v>
      </c>
      <c r="D18" s="32">
        <v>4</v>
      </c>
      <c r="E18" s="68">
        <v>3</v>
      </c>
      <c r="F18" s="68">
        <v>3</v>
      </c>
      <c r="G18" s="68">
        <v>0</v>
      </c>
      <c r="H18" s="68">
        <v>0</v>
      </c>
      <c r="I18" s="22">
        <f t="shared" si="0"/>
        <v>11</v>
      </c>
    </row>
    <row r="19" spans="1:9" s="40" customFormat="1" x14ac:dyDescent="0.25">
      <c r="A19" s="160" t="s">
        <v>51</v>
      </c>
      <c r="B19" s="160"/>
      <c r="C19" s="57"/>
      <c r="D19" s="23"/>
      <c r="E19" s="23"/>
      <c r="F19" s="23"/>
      <c r="G19" s="68">
        <v>0</v>
      </c>
      <c r="H19" s="68">
        <v>0</v>
      </c>
      <c r="I19" s="23"/>
    </row>
    <row r="20" spans="1:9" ht="28.5" x14ac:dyDescent="0.25">
      <c r="A20" s="115">
        <v>6</v>
      </c>
      <c r="B20" s="27" t="s">
        <v>52</v>
      </c>
      <c r="C20" s="53">
        <v>2</v>
      </c>
      <c r="D20" s="32">
        <v>3</v>
      </c>
      <c r="E20" s="68">
        <v>3</v>
      </c>
      <c r="F20" s="68">
        <v>5</v>
      </c>
      <c r="G20" s="68">
        <v>0</v>
      </c>
      <c r="H20" s="68">
        <v>0</v>
      </c>
      <c r="I20" s="22">
        <f>SUM(C20:H20)</f>
        <v>13</v>
      </c>
    </row>
    <row r="21" spans="1:9" ht="28.5" x14ac:dyDescent="0.25">
      <c r="A21" s="115">
        <v>7</v>
      </c>
      <c r="B21" s="27" t="s">
        <v>53</v>
      </c>
      <c r="C21" s="53">
        <v>4</v>
      </c>
      <c r="D21" s="32">
        <v>6</v>
      </c>
      <c r="E21" s="68">
        <v>2</v>
      </c>
      <c r="F21" s="68">
        <v>0</v>
      </c>
      <c r="G21" s="68">
        <v>0</v>
      </c>
      <c r="H21" s="68">
        <v>0</v>
      </c>
      <c r="I21" s="22">
        <f t="shared" ref="I21:I22" si="1">SUM(C21:H21)</f>
        <v>12</v>
      </c>
    </row>
    <row r="22" spans="1:9" ht="42.75" x14ac:dyDescent="0.25">
      <c r="A22" s="115">
        <v>8</v>
      </c>
      <c r="B22" s="27" t="s">
        <v>54</v>
      </c>
      <c r="C22" s="53">
        <v>5</v>
      </c>
      <c r="D22" s="32">
        <v>6</v>
      </c>
      <c r="E22" s="68">
        <v>1</v>
      </c>
      <c r="F22" s="68">
        <v>0</v>
      </c>
      <c r="G22" s="68">
        <v>0</v>
      </c>
      <c r="H22" s="68">
        <v>0</v>
      </c>
      <c r="I22" s="22">
        <f t="shared" si="1"/>
        <v>12</v>
      </c>
    </row>
    <row r="23" spans="1:9" s="40" customFormat="1" x14ac:dyDescent="0.25">
      <c r="A23" s="112" t="s">
        <v>55</v>
      </c>
      <c r="B23" s="74"/>
      <c r="C23" s="57"/>
      <c r="D23" s="23"/>
      <c r="E23" s="23"/>
      <c r="F23" s="23"/>
      <c r="G23" s="68">
        <v>0</v>
      </c>
      <c r="H23" s="68">
        <v>0</v>
      </c>
      <c r="I23" s="23"/>
    </row>
    <row r="24" spans="1:9" ht="28.5" x14ac:dyDescent="0.25">
      <c r="A24" s="115">
        <v>9</v>
      </c>
      <c r="B24" s="27" t="s">
        <v>56</v>
      </c>
      <c r="C24" s="53">
        <v>2</v>
      </c>
      <c r="D24" s="32">
        <v>5</v>
      </c>
      <c r="E24" s="68">
        <v>4</v>
      </c>
      <c r="F24" s="68">
        <v>1</v>
      </c>
      <c r="G24" s="68">
        <v>0</v>
      </c>
      <c r="H24" s="68">
        <v>0</v>
      </c>
      <c r="I24" s="22">
        <f>SUM(C24:H24)</f>
        <v>12</v>
      </c>
    </row>
    <row r="25" spans="1:9" ht="28.5" x14ac:dyDescent="0.25">
      <c r="A25" s="115">
        <v>10</v>
      </c>
      <c r="B25" s="27" t="s">
        <v>57</v>
      </c>
      <c r="C25" s="53">
        <v>4</v>
      </c>
      <c r="D25" s="32">
        <v>6</v>
      </c>
      <c r="E25" s="68">
        <v>3</v>
      </c>
      <c r="F25" s="68">
        <v>0</v>
      </c>
      <c r="G25" s="68">
        <v>0</v>
      </c>
      <c r="H25" s="68">
        <v>0</v>
      </c>
      <c r="I25" s="22">
        <f>SUM(C25:H25)</f>
        <v>13</v>
      </c>
    </row>
    <row r="26" spans="1:9" ht="30.75" customHeight="1" x14ac:dyDescent="0.25">
      <c r="A26" s="161" t="s">
        <v>70</v>
      </c>
      <c r="B26" s="162"/>
      <c r="C26" s="162"/>
      <c r="D26" s="162"/>
      <c r="E26" s="162"/>
      <c r="F26" s="162"/>
      <c r="G26" s="162"/>
      <c r="H26" s="162"/>
      <c r="I26" s="163"/>
    </row>
    <row r="27" spans="1:9" x14ac:dyDescent="0.25">
      <c r="A27" s="147"/>
      <c r="B27" s="148"/>
      <c r="C27" s="148"/>
      <c r="D27" s="148"/>
      <c r="E27" s="148"/>
      <c r="F27" s="148"/>
      <c r="G27" s="148"/>
      <c r="H27" s="148"/>
      <c r="I27" s="149"/>
    </row>
    <row r="28" spans="1:9" x14ac:dyDescent="0.25">
      <c r="A28" s="150"/>
      <c r="B28" s="151"/>
      <c r="C28" s="151"/>
      <c r="D28" s="151"/>
      <c r="E28" s="151"/>
      <c r="F28" s="151"/>
      <c r="G28" s="151"/>
      <c r="H28" s="151"/>
      <c r="I28" s="152"/>
    </row>
    <row r="29" spans="1:9" x14ac:dyDescent="0.25">
      <c r="A29" s="150"/>
      <c r="B29" s="151"/>
      <c r="C29" s="151"/>
      <c r="D29" s="151"/>
      <c r="E29" s="151"/>
      <c r="F29" s="151"/>
      <c r="G29" s="151"/>
      <c r="H29" s="151"/>
      <c r="I29" s="152"/>
    </row>
    <row r="30" spans="1:9" x14ac:dyDescent="0.25">
      <c r="A30" s="153"/>
      <c r="B30" s="154"/>
      <c r="C30" s="154"/>
      <c r="D30" s="154"/>
      <c r="E30" s="154"/>
      <c r="F30" s="154"/>
      <c r="G30" s="154"/>
      <c r="H30" s="154"/>
      <c r="I30" s="155"/>
    </row>
    <row r="31" spans="1:9" x14ac:dyDescent="0.25">
      <c r="A31" s="144" t="s">
        <v>20</v>
      </c>
      <c r="B31" s="145"/>
      <c r="C31" s="145"/>
      <c r="D31" s="145"/>
      <c r="E31" s="145"/>
      <c r="F31" s="145"/>
      <c r="G31" s="145"/>
      <c r="H31" s="145"/>
      <c r="I31" s="146"/>
    </row>
    <row r="32" spans="1:9" x14ac:dyDescent="0.25">
      <c r="A32" s="147"/>
      <c r="B32" s="148"/>
      <c r="C32" s="148"/>
      <c r="D32" s="148"/>
      <c r="E32" s="148"/>
      <c r="F32" s="148"/>
      <c r="G32" s="148"/>
      <c r="H32" s="148"/>
      <c r="I32" s="149"/>
    </row>
    <row r="33" spans="1:9" x14ac:dyDescent="0.25">
      <c r="A33" s="150"/>
      <c r="B33" s="151"/>
      <c r="C33" s="151"/>
      <c r="D33" s="151"/>
      <c r="E33" s="151"/>
      <c r="F33" s="151"/>
      <c r="G33" s="151"/>
      <c r="H33" s="151"/>
      <c r="I33" s="152"/>
    </row>
    <row r="34" spans="1:9" x14ac:dyDescent="0.25">
      <c r="A34" s="150"/>
      <c r="B34" s="151"/>
      <c r="C34" s="151"/>
      <c r="D34" s="151"/>
      <c r="E34" s="151"/>
      <c r="F34" s="151"/>
      <c r="G34" s="151"/>
      <c r="H34" s="151"/>
      <c r="I34" s="152"/>
    </row>
    <row r="35" spans="1:9" x14ac:dyDescent="0.25">
      <c r="A35" s="153"/>
      <c r="B35" s="154"/>
      <c r="C35" s="154"/>
      <c r="D35" s="154"/>
      <c r="E35" s="154"/>
      <c r="F35" s="154"/>
      <c r="G35" s="154"/>
      <c r="H35" s="154"/>
      <c r="I35" s="155"/>
    </row>
    <row r="37" spans="1:9" x14ac:dyDescent="0.25">
      <c r="A37" s="2"/>
    </row>
  </sheetData>
  <mergeCells count="13">
    <mergeCell ref="D8:I9"/>
    <mergeCell ref="A26:I26"/>
    <mergeCell ref="A1:H1"/>
    <mergeCell ref="A4:H4"/>
    <mergeCell ref="A6:H6"/>
    <mergeCell ref="A8:B9"/>
    <mergeCell ref="A11:B11"/>
    <mergeCell ref="A15:B15"/>
    <mergeCell ref="A27:I30"/>
    <mergeCell ref="A31:I31"/>
    <mergeCell ref="A32:I35"/>
    <mergeCell ref="A19:B19"/>
    <mergeCell ref="A12:B12"/>
  </mergeCells>
  <printOptions horizontalCentered="1"/>
  <pageMargins left="0.19685039370078741" right="0.19685039370078741" top="0.19685039370078741" bottom="0.19685039370078741" header="0.31496062992125984" footer="0.31496062992125984"/>
  <pageSetup scale="8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16" workbookViewId="0">
      <selection activeCell="B22" sqref="B22"/>
    </sheetView>
  </sheetViews>
  <sheetFormatPr baseColWidth="10" defaultColWidth="11.42578125" defaultRowHeight="15" x14ac:dyDescent="0.25"/>
  <cols>
    <col min="1" max="1" width="4.28515625" style="1" customWidth="1"/>
    <col min="2" max="2" width="39" style="12" customWidth="1"/>
    <col min="3" max="3" width="13.7109375" style="12" customWidth="1"/>
    <col min="4" max="16384" width="11.42578125" style="1"/>
  </cols>
  <sheetData>
    <row r="1" spans="1:9" x14ac:dyDescent="0.25">
      <c r="A1" s="138"/>
      <c r="B1" s="138"/>
      <c r="C1" s="138"/>
      <c r="D1" s="138"/>
      <c r="E1" s="138"/>
      <c r="F1" s="138"/>
      <c r="G1" s="138"/>
      <c r="H1" s="138"/>
    </row>
    <row r="2" spans="1:9" x14ac:dyDescent="0.25">
      <c r="B2" s="10"/>
      <c r="C2" s="10"/>
      <c r="D2" s="2"/>
      <c r="E2" s="2"/>
      <c r="F2" s="2"/>
      <c r="G2" s="2"/>
    </row>
    <row r="3" spans="1:9" x14ac:dyDescent="0.25">
      <c r="B3" s="10"/>
      <c r="C3" s="10"/>
      <c r="D3" s="2"/>
      <c r="E3" s="2"/>
      <c r="F3" s="2"/>
      <c r="G3" s="2"/>
    </row>
    <row r="4" spans="1:9" ht="15.75" x14ac:dyDescent="0.25">
      <c r="A4" s="139" t="s">
        <v>0</v>
      </c>
      <c r="B4" s="139"/>
      <c r="C4" s="139"/>
      <c r="D4" s="139"/>
      <c r="E4" s="139"/>
      <c r="F4" s="139"/>
      <c r="G4" s="139"/>
      <c r="H4" s="139"/>
    </row>
    <row r="5" spans="1:9" x14ac:dyDescent="0.25">
      <c r="A5" s="3"/>
      <c r="B5" s="11"/>
      <c r="C5" s="11"/>
      <c r="D5" s="3"/>
      <c r="E5" s="3"/>
      <c r="F5" s="3"/>
      <c r="G5" s="3"/>
    </row>
    <row r="6" spans="1:9" ht="15.75" x14ac:dyDescent="0.25">
      <c r="A6" s="140" t="s">
        <v>1</v>
      </c>
      <c r="B6" s="140"/>
      <c r="C6" s="140"/>
      <c r="D6" s="140"/>
      <c r="E6" s="140"/>
      <c r="F6" s="140"/>
      <c r="G6" s="140"/>
      <c r="H6" s="140"/>
    </row>
    <row r="7" spans="1:9" ht="15.75" thickBot="1" x14ac:dyDescent="0.3">
      <c r="B7" s="10"/>
      <c r="C7" s="10"/>
      <c r="D7" s="2"/>
      <c r="E7" s="2"/>
      <c r="F7" s="2"/>
      <c r="G7" s="2"/>
    </row>
    <row r="8" spans="1:9" x14ac:dyDescent="0.25">
      <c r="A8" s="188" t="s">
        <v>2</v>
      </c>
      <c r="B8" s="189"/>
      <c r="C8" s="24"/>
      <c r="D8" s="181" t="s">
        <v>10</v>
      </c>
      <c r="E8" s="182"/>
      <c r="F8" s="182"/>
      <c r="G8" s="182"/>
      <c r="H8" s="182"/>
      <c r="I8" s="183"/>
    </row>
    <row r="9" spans="1:9" ht="15.75" thickBot="1" x14ac:dyDescent="0.3">
      <c r="A9" s="190"/>
      <c r="B9" s="191"/>
      <c r="C9" s="25"/>
      <c r="D9" s="184"/>
      <c r="E9" s="185"/>
      <c r="F9" s="185"/>
      <c r="G9" s="185"/>
      <c r="H9" s="185"/>
      <c r="I9" s="186"/>
    </row>
    <row r="10" spans="1:9" ht="16.5" thickBot="1" x14ac:dyDescent="0.3">
      <c r="A10" s="9"/>
      <c r="B10" s="5"/>
      <c r="C10" s="5"/>
      <c r="D10" s="6"/>
      <c r="E10" s="6"/>
      <c r="F10" s="7"/>
      <c r="G10" s="7"/>
      <c r="H10" s="8"/>
      <c r="I10" s="8"/>
    </row>
    <row r="11" spans="1:9" ht="16.5" thickBot="1" x14ac:dyDescent="0.3">
      <c r="A11" s="195" t="s">
        <v>12</v>
      </c>
      <c r="B11" s="196"/>
      <c r="C11" s="26" t="s">
        <v>42</v>
      </c>
      <c r="D11" s="4" t="s">
        <v>13</v>
      </c>
      <c r="E11" s="4" t="s">
        <v>14</v>
      </c>
      <c r="F11" s="4" t="s">
        <v>15</v>
      </c>
      <c r="G11" s="4" t="s">
        <v>16</v>
      </c>
      <c r="H11" s="4" t="s">
        <v>17</v>
      </c>
      <c r="I11" s="4" t="s">
        <v>22</v>
      </c>
    </row>
    <row r="12" spans="1:9" ht="15.75" x14ac:dyDescent="0.25">
      <c r="A12" s="157" t="s">
        <v>44</v>
      </c>
      <c r="B12" s="157"/>
      <c r="C12" s="94"/>
      <c r="D12" s="95"/>
      <c r="E12" s="95"/>
      <c r="F12" s="95"/>
      <c r="G12" s="96"/>
      <c r="H12" s="96"/>
      <c r="I12" s="96"/>
    </row>
    <row r="13" spans="1:9" s="40" customFormat="1" ht="29.25" thickBot="1" x14ac:dyDescent="0.3">
      <c r="A13" s="50">
        <v>1</v>
      </c>
      <c r="B13" s="53" t="s">
        <v>58</v>
      </c>
      <c r="C13" s="53">
        <v>8</v>
      </c>
      <c r="D13" s="32">
        <v>5</v>
      </c>
      <c r="E13" s="68">
        <v>3</v>
      </c>
      <c r="F13" s="68">
        <v>0</v>
      </c>
      <c r="G13" s="68">
        <v>0</v>
      </c>
      <c r="H13" s="68">
        <v>0</v>
      </c>
      <c r="I13" s="38">
        <f>SUM(C13:H13)</f>
        <v>16</v>
      </c>
    </row>
    <row r="14" spans="1:9" s="39" customFormat="1" ht="28.5" x14ac:dyDescent="0.25">
      <c r="A14" s="50">
        <v>2</v>
      </c>
      <c r="B14" s="27" t="s">
        <v>46</v>
      </c>
      <c r="C14" s="53">
        <v>8</v>
      </c>
      <c r="D14" s="32">
        <v>5</v>
      </c>
      <c r="E14" s="68">
        <v>2</v>
      </c>
      <c r="F14" s="68">
        <v>0</v>
      </c>
      <c r="G14" s="68">
        <v>0</v>
      </c>
      <c r="H14" s="68">
        <v>0</v>
      </c>
      <c r="I14" s="108">
        <f>SUM(C14:H14)</f>
        <v>15</v>
      </c>
    </row>
    <row r="15" spans="1:9" x14ac:dyDescent="0.25">
      <c r="A15" s="158" t="s">
        <v>47</v>
      </c>
      <c r="B15" s="202"/>
      <c r="C15" s="53"/>
      <c r="D15" s="22"/>
      <c r="E15" s="22"/>
      <c r="F15" s="22"/>
      <c r="G15" s="22"/>
      <c r="H15" s="68">
        <v>0</v>
      </c>
      <c r="I15" s="22">
        <f t="shared" ref="I15:I18" si="0">SUM(C15:H15)</f>
        <v>0</v>
      </c>
    </row>
    <row r="16" spans="1:9" ht="28.5" x14ac:dyDescent="0.25">
      <c r="A16" s="50">
        <v>3</v>
      </c>
      <c r="B16" s="107" t="s">
        <v>48</v>
      </c>
      <c r="C16" s="53">
        <v>4</v>
      </c>
      <c r="D16" s="32">
        <v>4</v>
      </c>
      <c r="E16" s="68">
        <v>6</v>
      </c>
      <c r="F16" s="68">
        <v>1</v>
      </c>
      <c r="G16" s="68">
        <v>0</v>
      </c>
      <c r="H16" s="68">
        <v>0</v>
      </c>
      <c r="I16" s="22">
        <f t="shared" si="0"/>
        <v>15</v>
      </c>
    </row>
    <row r="17" spans="1:9" ht="28.5" x14ac:dyDescent="0.25">
      <c r="A17" s="50">
        <v>4</v>
      </c>
      <c r="B17" s="107" t="s">
        <v>49</v>
      </c>
      <c r="C17" s="53">
        <v>2</v>
      </c>
      <c r="D17" s="32">
        <v>2</v>
      </c>
      <c r="E17" s="68">
        <v>9</v>
      </c>
      <c r="F17" s="68">
        <v>2</v>
      </c>
      <c r="G17" s="68">
        <v>0</v>
      </c>
      <c r="H17" s="68">
        <v>0</v>
      </c>
      <c r="I17" s="22">
        <f t="shared" si="0"/>
        <v>15</v>
      </c>
    </row>
    <row r="18" spans="1:9" ht="28.5" x14ac:dyDescent="0.25">
      <c r="A18" s="50">
        <v>5</v>
      </c>
      <c r="B18" s="107" t="s">
        <v>50</v>
      </c>
      <c r="C18" s="53">
        <v>6</v>
      </c>
      <c r="D18" s="32">
        <v>4</v>
      </c>
      <c r="E18" s="68">
        <v>2</v>
      </c>
      <c r="F18" s="68">
        <v>2</v>
      </c>
      <c r="G18" s="68">
        <v>0</v>
      </c>
      <c r="H18" s="68">
        <v>0</v>
      </c>
      <c r="I18" s="22">
        <f t="shared" si="0"/>
        <v>14</v>
      </c>
    </row>
    <row r="19" spans="1:9" s="40" customFormat="1" x14ac:dyDescent="0.25">
      <c r="A19" s="160" t="s">
        <v>51</v>
      </c>
      <c r="B19" s="199"/>
      <c r="C19" s="57"/>
      <c r="D19" s="23"/>
      <c r="E19" s="23"/>
      <c r="F19" s="23"/>
      <c r="G19" s="23"/>
      <c r="H19" s="68">
        <v>0</v>
      </c>
      <c r="I19" s="23">
        <f t="shared" ref="I19" si="1">SUM(D19:H19)</f>
        <v>0</v>
      </c>
    </row>
    <row r="20" spans="1:9" ht="28.5" x14ac:dyDescent="0.25">
      <c r="A20" s="50">
        <v>6</v>
      </c>
      <c r="B20" s="107" t="s">
        <v>52</v>
      </c>
      <c r="C20" s="53">
        <v>2</v>
      </c>
      <c r="D20" s="32">
        <v>3</v>
      </c>
      <c r="E20" s="68">
        <v>6</v>
      </c>
      <c r="F20" s="68">
        <v>4</v>
      </c>
      <c r="G20" s="68">
        <v>1</v>
      </c>
      <c r="H20" s="68">
        <v>0</v>
      </c>
      <c r="I20" s="22">
        <f>SUM(C20:H20)</f>
        <v>16</v>
      </c>
    </row>
    <row r="21" spans="1:9" ht="28.5" x14ac:dyDescent="0.25">
      <c r="A21" s="50">
        <v>7</v>
      </c>
      <c r="B21" s="107" t="s">
        <v>53</v>
      </c>
      <c r="C21" s="53">
        <v>7</v>
      </c>
      <c r="D21" s="32">
        <v>6</v>
      </c>
      <c r="E21" s="68">
        <v>3</v>
      </c>
      <c r="F21" s="68">
        <v>0</v>
      </c>
      <c r="G21" s="68">
        <v>0</v>
      </c>
      <c r="H21" s="68">
        <v>0</v>
      </c>
      <c r="I21" s="22">
        <f t="shared" ref="I21:I22" si="2">SUM(C21:H21)</f>
        <v>16</v>
      </c>
    </row>
    <row r="22" spans="1:9" ht="42.75" x14ac:dyDescent="0.25">
      <c r="A22" s="50">
        <v>8</v>
      </c>
      <c r="B22" s="107" t="s">
        <v>54</v>
      </c>
      <c r="C22" s="53">
        <v>6</v>
      </c>
      <c r="D22" s="32">
        <v>5</v>
      </c>
      <c r="E22" s="68">
        <v>4</v>
      </c>
      <c r="F22" s="68">
        <v>1</v>
      </c>
      <c r="G22" s="68">
        <v>0</v>
      </c>
      <c r="H22" s="68">
        <v>0</v>
      </c>
      <c r="I22" s="22">
        <f t="shared" si="2"/>
        <v>16</v>
      </c>
    </row>
    <row r="23" spans="1:9" s="40" customFormat="1" x14ac:dyDescent="0.25">
      <c r="A23" s="72" t="s">
        <v>55</v>
      </c>
      <c r="B23" s="74"/>
      <c r="C23" s="57"/>
      <c r="D23" s="23"/>
      <c r="E23" s="23"/>
      <c r="F23" s="23"/>
      <c r="G23" s="23"/>
      <c r="H23" s="68">
        <v>0</v>
      </c>
      <c r="I23" s="23"/>
    </row>
    <row r="24" spans="1:9" ht="28.5" x14ac:dyDescent="0.25">
      <c r="A24" s="50">
        <v>9</v>
      </c>
      <c r="B24" s="107" t="s">
        <v>56</v>
      </c>
      <c r="C24" s="53">
        <v>4</v>
      </c>
      <c r="D24" s="32">
        <v>5</v>
      </c>
      <c r="E24" s="68">
        <v>6</v>
      </c>
      <c r="F24" s="68">
        <v>0</v>
      </c>
      <c r="G24" s="68">
        <v>0</v>
      </c>
      <c r="H24" s="68">
        <v>0</v>
      </c>
      <c r="I24" s="22">
        <f>SUM(C24:H24)</f>
        <v>15</v>
      </c>
    </row>
    <row r="25" spans="1:9" ht="28.5" x14ac:dyDescent="0.25">
      <c r="A25" s="50">
        <v>10</v>
      </c>
      <c r="B25" s="107" t="s">
        <v>57</v>
      </c>
      <c r="C25" s="53">
        <v>7</v>
      </c>
      <c r="D25" s="32">
        <v>4</v>
      </c>
      <c r="E25" s="68">
        <v>5</v>
      </c>
      <c r="F25" s="68">
        <v>0</v>
      </c>
      <c r="G25" s="68">
        <v>0</v>
      </c>
      <c r="H25" s="68">
        <v>0</v>
      </c>
      <c r="I25" s="23">
        <f>SUM(C25:H25)</f>
        <v>16</v>
      </c>
    </row>
    <row r="26" spans="1:9" ht="29.25" customHeight="1" x14ac:dyDescent="0.25">
      <c r="A26" s="161" t="s">
        <v>19</v>
      </c>
      <c r="B26" s="162"/>
      <c r="C26" s="200"/>
      <c r="D26" s="200"/>
      <c r="E26" s="200"/>
      <c r="F26" s="200"/>
      <c r="G26" s="200"/>
      <c r="H26" s="200"/>
      <c r="I26" s="201"/>
    </row>
    <row r="27" spans="1:9" x14ac:dyDescent="0.25">
      <c r="A27" s="147"/>
      <c r="B27" s="148"/>
      <c r="C27" s="148"/>
      <c r="D27" s="148"/>
      <c r="E27" s="148"/>
      <c r="F27" s="148"/>
      <c r="G27" s="148"/>
      <c r="H27" s="148"/>
      <c r="I27" s="149"/>
    </row>
    <row r="28" spans="1:9" x14ac:dyDescent="0.25">
      <c r="A28" s="150"/>
      <c r="B28" s="151"/>
      <c r="C28" s="151"/>
      <c r="D28" s="151"/>
      <c r="E28" s="151"/>
      <c r="F28" s="151"/>
      <c r="G28" s="151"/>
      <c r="H28" s="151"/>
      <c r="I28" s="152"/>
    </row>
    <row r="29" spans="1:9" x14ac:dyDescent="0.25">
      <c r="A29" s="150"/>
      <c r="B29" s="151"/>
      <c r="C29" s="151"/>
      <c r="D29" s="151"/>
      <c r="E29" s="151"/>
      <c r="F29" s="151"/>
      <c r="G29" s="151"/>
      <c r="H29" s="151"/>
      <c r="I29" s="152"/>
    </row>
    <row r="30" spans="1:9" x14ac:dyDescent="0.25">
      <c r="A30" s="153"/>
      <c r="B30" s="154"/>
      <c r="C30" s="154"/>
      <c r="D30" s="154"/>
      <c r="E30" s="154"/>
      <c r="F30" s="154"/>
      <c r="G30" s="154"/>
      <c r="H30" s="154"/>
      <c r="I30" s="155"/>
    </row>
    <row r="31" spans="1:9" x14ac:dyDescent="0.25">
      <c r="A31" s="144" t="s">
        <v>20</v>
      </c>
      <c r="B31" s="145"/>
      <c r="C31" s="145"/>
      <c r="D31" s="145"/>
      <c r="E31" s="145"/>
      <c r="F31" s="145"/>
      <c r="G31" s="145"/>
      <c r="H31" s="145"/>
      <c r="I31" s="146"/>
    </row>
    <row r="32" spans="1:9" x14ac:dyDescent="0.25">
      <c r="A32" s="147"/>
      <c r="B32" s="148"/>
      <c r="C32" s="148"/>
      <c r="D32" s="148"/>
      <c r="E32" s="148"/>
      <c r="F32" s="148"/>
      <c r="G32" s="148"/>
      <c r="H32" s="148"/>
      <c r="I32" s="149"/>
    </row>
    <row r="33" spans="1:9" x14ac:dyDescent="0.25">
      <c r="A33" s="150"/>
      <c r="B33" s="151"/>
      <c r="C33" s="151"/>
      <c r="D33" s="151"/>
      <c r="E33" s="151"/>
      <c r="F33" s="151"/>
      <c r="G33" s="151"/>
      <c r="H33" s="151"/>
      <c r="I33" s="152"/>
    </row>
    <row r="34" spans="1:9" x14ac:dyDescent="0.25">
      <c r="A34" s="150"/>
      <c r="B34" s="151"/>
      <c r="C34" s="151"/>
      <c r="D34" s="151"/>
      <c r="E34" s="151"/>
      <c r="F34" s="151"/>
      <c r="G34" s="151"/>
      <c r="H34" s="151"/>
      <c r="I34" s="152"/>
    </row>
    <row r="35" spans="1:9" x14ac:dyDescent="0.25">
      <c r="A35" s="153"/>
      <c r="B35" s="154"/>
      <c r="C35" s="154"/>
      <c r="D35" s="154"/>
      <c r="E35" s="154"/>
      <c r="F35" s="154"/>
      <c r="G35" s="154"/>
      <c r="H35" s="154"/>
      <c r="I35" s="155"/>
    </row>
    <row r="37" spans="1:9" x14ac:dyDescent="0.25">
      <c r="A37" s="2"/>
    </row>
  </sheetData>
  <mergeCells count="13">
    <mergeCell ref="A15:B15"/>
    <mergeCell ref="A12:B12"/>
    <mergeCell ref="D8:I9"/>
    <mergeCell ref="A1:H1"/>
    <mergeCell ref="A4:H4"/>
    <mergeCell ref="A6:H6"/>
    <mergeCell ref="A8:B9"/>
    <mergeCell ref="A11:B11"/>
    <mergeCell ref="A27:I30"/>
    <mergeCell ref="A31:I31"/>
    <mergeCell ref="A32:I35"/>
    <mergeCell ref="A19:B19"/>
    <mergeCell ref="A26:I26"/>
  </mergeCells>
  <printOptions horizontalCentered="1"/>
  <pageMargins left="0.19685039370078741" right="0.19685039370078741" top="0.19685039370078741" bottom="0.19685039370078741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REGION santiago</vt:lpstr>
      <vt:lpstr>REGION O</vt:lpstr>
      <vt:lpstr>REGION I</vt:lpstr>
      <vt:lpstr>REGION II</vt:lpstr>
      <vt:lpstr>REGIONIII</vt:lpstr>
      <vt:lpstr>REGIONIV</vt:lpstr>
      <vt:lpstr>REGIONV</vt:lpstr>
      <vt:lpstr>REGIONVI</vt:lpstr>
      <vt:lpstr>REGIONVII</vt:lpstr>
      <vt:lpstr>REGIONVIII</vt:lpstr>
      <vt:lpstr>CONGLOMERADO 2016</vt:lpstr>
      <vt:lpstr>GRAFICAS 2016</vt:lpstr>
      <vt:lpstr>GFCOS. PROMEDIO 2016</vt:lpstr>
      <vt:lpstr>Gráficos pro indicadores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Ariadna Acosta</dc:creator>
  <cp:lastModifiedBy>Maria Rodriguez</cp:lastModifiedBy>
  <cp:lastPrinted>2016-11-23T16:58:44Z</cp:lastPrinted>
  <dcterms:created xsi:type="dcterms:W3CDTF">2012-08-20T14:04:35Z</dcterms:created>
  <dcterms:modified xsi:type="dcterms:W3CDTF">2017-01-12T16:06:21Z</dcterms:modified>
</cp:coreProperties>
</file>