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9690"/>
  </bookViews>
  <sheets>
    <sheet name="Alm. Alcz" sheetId="11" r:id="rId1"/>
  </sheets>
  <definedNames>
    <definedName name="_xlnm.Print_Area" localSheetId="0">'Alm. Alcz'!$A$1:$L$483</definedName>
    <definedName name="_xlnm.Print_Titles" localSheetId="0">'Alm. Alcz'!$1:$6</definedName>
  </definedNames>
  <calcPr calcId="152511"/>
</workbook>
</file>

<file path=xl/calcChain.xml><?xml version="1.0" encoding="utf-8"?>
<calcChain xmlns="http://schemas.openxmlformats.org/spreadsheetml/2006/main">
  <c r="J8" i="11" l="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7" i="11"/>
  <c r="M441" i="11"/>
  <c r="N441" i="11"/>
  <c r="M442" i="11"/>
  <c r="N442" i="11"/>
  <c r="M443" i="11"/>
  <c r="N443" i="11"/>
  <c r="M439" i="11"/>
  <c r="N439" i="11"/>
  <c r="M440" i="11"/>
  <c r="N440" i="11"/>
  <c r="M418" i="11"/>
  <c r="N418" i="11"/>
  <c r="M419" i="11"/>
  <c r="N419" i="11"/>
  <c r="M420" i="11"/>
  <c r="N420" i="11"/>
  <c r="M421" i="11"/>
  <c r="N421" i="11"/>
  <c r="M422" i="11"/>
  <c r="N422" i="11"/>
  <c r="M423" i="11"/>
  <c r="N423" i="11"/>
  <c r="M424" i="11"/>
  <c r="N424" i="11"/>
  <c r="M425" i="11"/>
  <c r="N425" i="11"/>
  <c r="M426" i="11"/>
  <c r="N426" i="11"/>
  <c r="M427" i="11"/>
  <c r="N427" i="11"/>
  <c r="M428" i="11"/>
  <c r="N428" i="11"/>
  <c r="M429" i="11"/>
  <c r="N429" i="11"/>
  <c r="M430" i="11"/>
  <c r="N430" i="11"/>
  <c r="M431" i="11"/>
  <c r="N431" i="11"/>
  <c r="M432" i="11"/>
  <c r="N432" i="11"/>
  <c r="M433" i="11"/>
  <c r="N433" i="11"/>
  <c r="M434" i="11"/>
  <c r="N434" i="11"/>
  <c r="M435" i="11"/>
  <c r="N435" i="11"/>
  <c r="M436" i="11"/>
  <c r="N436" i="11"/>
  <c r="M437" i="11"/>
  <c r="N437" i="11"/>
  <c r="M438" i="11"/>
  <c r="N438" i="11"/>
  <c r="M417" i="11"/>
  <c r="N417" i="11"/>
  <c r="M413" i="11"/>
  <c r="N413" i="11"/>
  <c r="M414" i="11"/>
  <c r="N414" i="11"/>
  <c r="M415" i="11"/>
  <c r="N415" i="11"/>
  <c r="M416" i="11"/>
  <c r="N416" i="11"/>
  <c r="M388" i="11"/>
  <c r="N388" i="11"/>
  <c r="M389" i="11"/>
  <c r="N389" i="11"/>
  <c r="M390" i="11"/>
  <c r="N390" i="11"/>
  <c r="M391" i="11"/>
  <c r="N391" i="11"/>
  <c r="M392" i="11"/>
  <c r="N392" i="11"/>
  <c r="M393" i="11"/>
  <c r="N393" i="11"/>
  <c r="M394" i="11"/>
  <c r="N394" i="11"/>
  <c r="M395" i="11"/>
  <c r="N395" i="11"/>
  <c r="M396" i="11"/>
  <c r="N396" i="11"/>
  <c r="M397" i="11"/>
  <c r="N397" i="11"/>
  <c r="M398" i="11"/>
  <c r="N398" i="11"/>
  <c r="M399" i="11"/>
  <c r="N399" i="11"/>
  <c r="M400" i="11"/>
  <c r="N400" i="11"/>
  <c r="M401" i="11"/>
  <c r="N401" i="11"/>
  <c r="M402" i="11"/>
  <c r="N402" i="11"/>
  <c r="M403" i="11"/>
  <c r="N403" i="11"/>
  <c r="M404" i="11"/>
  <c r="N404" i="11"/>
  <c r="M405" i="11"/>
  <c r="N405" i="11"/>
  <c r="M406" i="11"/>
  <c r="N406" i="11"/>
  <c r="M407" i="11"/>
  <c r="N407" i="11"/>
  <c r="M408" i="11"/>
  <c r="N408" i="11"/>
  <c r="M409" i="11"/>
  <c r="N409" i="11"/>
  <c r="M410" i="11"/>
  <c r="N410" i="11"/>
  <c r="M411" i="11"/>
  <c r="N411" i="11"/>
  <c r="M412" i="11"/>
  <c r="N412" i="11"/>
  <c r="N387" i="11"/>
  <c r="M387" i="11"/>
  <c r="N386" i="11"/>
  <c r="M386" i="11"/>
  <c r="M385" i="11"/>
  <c r="N385" i="11"/>
  <c r="M384" i="11"/>
  <c r="N384" i="11"/>
  <c r="M383" i="11"/>
  <c r="N383" i="11"/>
  <c r="M382" i="11"/>
  <c r="N382" i="11"/>
  <c r="M381" i="11"/>
  <c r="N381" i="11"/>
  <c r="M380" i="11"/>
  <c r="N380" i="11"/>
  <c r="M379" i="11"/>
  <c r="N379" i="11"/>
  <c r="M378" i="11"/>
  <c r="N378" i="11"/>
  <c r="M377" i="11"/>
  <c r="N377" i="11"/>
  <c r="M376" i="11"/>
  <c r="N376" i="11"/>
  <c r="J444" i="11" l="1"/>
  <c r="O441" i="11"/>
  <c r="O442" i="11"/>
  <c r="O443" i="11"/>
  <c r="O439" i="11"/>
  <c r="O440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3" i="11"/>
  <c r="O431" i="11"/>
  <c r="O432" i="11"/>
  <c r="O434" i="11"/>
  <c r="O435" i="11"/>
  <c r="O436" i="11"/>
  <c r="O437" i="11"/>
  <c r="O438" i="11"/>
  <c r="O414" i="11"/>
  <c r="O417" i="11"/>
  <c r="O413" i="11"/>
  <c r="O400" i="11"/>
  <c r="O415" i="11"/>
  <c r="O416" i="11"/>
  <c r="O388" i="11"/>
  <c r="O389" i="11"/>
  <c r="O390" i="11"/>
  <c r="O391" i="11"/>
  <c r="O392" i="11"/>
  <c r="O393" i="11"/>
  <c r="O394" i="11"/>
  <c r="O395" i="11"/>
  <c r="O396" i="11"/>
  <c r="O398" i="11"/>
  <c r="O397" i="11"/>
  <c r="O399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387" i="11"/>
  <c r="O386" i="11"/>
  <c r="O385" i="11"/>
  <c r="O383" i="11"/>
  <c r="O384" i="11"/>
  <c r="O382" i="11"/>
  <c r="O381" i="11"/>
  <c r="O380" i="11"/>
  <c r="O379" i="11"/>
  <c r="O378" i="11"/>
  <c r="O377" i="11"/>
  <c r="O376" i="11"/>
  <c r="M372" i="11" l="1"/>
  <c r="M371" i="11"/>
  <c r="M370" i="11"/>
  <c r="M369" i="11"/>
  <c r="M368" i="11"/>
  <c r="M367" i="11"/>
  <c r="M366" i="11"/>
  <c r="M365" i="11"/>
  <c r="M364" i="11"/>
  <c r="M355" i="11"/>
  <c r="M353" i="11"/>
  <c r="M352" i="11"/>
  <c r="M351" i="11"/>
  <c r="M349" i="11"/>
  <c r="M348" i="11"/>
  <c r="M347" i="11"/>
  <c r="M346" i="11"/>
  <c r="M344" i="11"/>
  <c r="M343" i="11"/>
  <c r="M342" i="11"/>
  <c r="M341" i="11"/>
  <c r="M340" i="11"/>
  <c r="M338" i="11"/>
  <c r="M337" i="11"/>
  <c r="M336" i="11"/>
  <c r="M335" i="11"/>
  <c r="M334" i="11"/>
  <c r="M332" i="11"/>
  <c r="M331" i="11"/>
  <c r="M330" i="11"/>
  <c r="M329" i="11"/>
  <c r="M328" i="11"/>
  <c r="M327" i="11"/>
  <c r="M326" i="11"/>
  <c r="M325" i="11"/>
  <c r="M324" i="11"/>
  <c r="M323" i="11"/>
  <c r="M321" i="11"/>
  <c r="M320" i="11"/>
  <c r="M319" i="11"/>
  <c r="M318" i="11"/>
  <c r="M317" i="11"/>
  <c r="M316" i="11"/>
  <c r="M315" i="11"/>
  <c r="M314" i="11"/>
  <c r="M313" i="11"/>
  <c r="M312" i="11"/>
  <c r="M311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2" i="11"/>
  <c r="M290" i="11"/>
  <c r="M289" i="11"/>
  <c r="M288" i="11"/>
  <c r="M287" i="11"/>
  <c r="M286" i="11"/>
  <c r="M285" i="11"/>
  <c r="M284" i="11"/>
  <c r="M283" i="11"/>
  <c r="M282" i="11"/>
  <c r="M280" i="11"/>
  <c r="M279" i="11"/>
  <c r="M278" i="11"/>
  <c r="M277" i="11"/>
  <c r="M276" i="11"/>
  <c r="M275" i="11"/>
  <c r="M274" i="11"/>
  <c r="M273" i="11"/>
  <c r="M272" i="11"/>
  <c r="M271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7" i="11"/>
  <c r="M186" i="11"/>
  <c r="M185" i="11"/>
  <c r="M184" i="11"/>
  <c r="M183" i="11"/>
  <c r="M181" i="11"/>
  <c r="M180" i="11"/>
  <c r="M179" i="11"/>
  <c r="M178" i="11"/>
  <c r="M177" i="11"/>
  <c r="M176" i="11"/>
  <c r="M175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354" i="11"/>
  <c r="M350" i="11"/>
  <c r="M345" i="11"/>
  <c r="M339" i="11"/>
  <c r="M333" i="11"/>
  <c r="M310" i="11"/>
  <c r="M293" i="11"/>
  <c r="M281" i="11"/>
  <c r="M270" i="11"/>
  <c r="M226" i="11"/>
  <c r="M210" i="11"/>
  <c r="M182" i="11"/>
  <c r="M174" i="11"/>
  <c r="M70" i="11"/>
  <c r="M38" i="11"/>
  <c r="N119" i="11" l="1"/>
  <c r="O119" i="11" s="1"/>
  <c r="N312" i="11"/>
  <c r="O312" i="11" s="1"/>
  <c r="N331" i="11"/>
  <c r="O331" i="11" s="1"/>
  <c r="N131" i="11"/>
  <c r="O131" i="11" s="1"/>
  <c r="N358" i="11"/>
  <c r="N173" i="11"/>
  <c r="O173" i="11" s="1"/>
  <c r="N88" i="11"/>
  <c r="O88" i="11" s="1"/>
  <c r="N176" i="11"/>
  <c r="O176" i="11" s="1"/>
  <c r="N210" i="11"/>
  <c r="O210" i="11" s="1"/>
  <c r="N229" i="11"/>
  <c r="O229" i="11" s="1"/>
  <c r="N237" i="11"/>
  <c r="O237" i="11" s="1"/>
  <c r="N316" i="11"/>
  <c r="O316" i="11" s="1"/>
  <c r="N165" i="11"/>
  <c r="O165" i="11" s="1"/>
  <c r="N203" i="11"/>
  <c r="O203" i="11" s="1"/>
  <c r="N260" i="11"/>
  <c r="O260" i="11" s="1"/>
  <c r="N306" i="11"/>
  <c r="O306" i="11" s="1"/>
  <c r="N333" i="11"/>
  <c r="O333" i="11" s="1"/>
  <c r="N341" i="11"/>
  <c r="O341" i="11" s="1"/>
  <c r="N345" i="11"/>
  <c r="O345" i="11" s="1"/>
  <c r="N349" i="11"/>
  <c r="O349" i="11" s="1"/>
  <c r="N353" i="11"/>
  <c r="O353" i="11" s="1"/>
  <c r="N360" i="11"/>
  <c r="N363" i="11"/>
  <c r="N374" i="11"/>
  <c r="N74" i="11"/>
  <c r="O74" i="11" s="1"/>
  <c r="N138" i="11"/>
  <c r="O138" i="11" s="1"/>
  <c r="N155" i="11"/>
  <c r="O155" i="11" s="1"/>
  <c r="N221" i="11"/>
  <c r="O221" i="11" s="1"/>
  <c r="N259" i="11"/>
  <c r="O259" i="11" s="1"/>
  <c r="N263" i="11"/>
  <c r="O263" i="11" s="1"/>
  <c r="N284" i="11"/>
  <c r="O284" i="11" s="1"/>
  <c r="N307" i="11"/>
  <c r="O307" i="11" s="1"/>
  <c r="N336" i="11"/>
  <c r="O336" i="11" s="1"/>
  <c r="N340" i="11"/>
  <c r="O340" i="11" s="1"/>
  <c r="N348" i="11"/>
  <c r="O348" i="11" s="1"/>
  <c r="N352" i="11"/>
  <c r="O352" i="11" s="1"/>
  <c r="N359" i="11"/>
  <c r="N362" i="11"/>
  <c r="N369" i="11"/>
  <c r="O369" i="11" s="1"/>
  <c r="N372" i="11"/>
  <c r="O372" i="11" s="1"/>
  <c r="M373" i="11"/>
  <c r="M374" i="11"/>
  <c r="M375" i="11"/>
  <c r="N368" i="11"/>
  <c r="O368" i="11" s="1"/>
  <c r="N367" i="11"/>
  <c r="O367" i="11" s="1"/>
  <c r="N371" i="11"/>
  <c r="O371" i="11" s="1"/>
  <c r="N370" i="11"/>
  <c r="O370" i="11" s="1"/>
  <c r="N366" i="11"/>
  <c r="O366" i="11" s="1"/>
  <c r="M359" i="11"/>
  <c r="M361" i="11"/>
  <c r="M360" i="11"/>
  <c r="M362" i="11"/>
  <c r="M188" i="11"/>
  <c r="M363" i="11"/>
  <c r="N365" i="11"/>
  <c r="O365" i="11" s="1"/>
  <c r="N361" i="11"/>
  <c r="N364" i="11"/>
  <c r="O364" i="11" s="1"/>
  <c r="M291" i="11"/>
  <c r="M358" i="11"/>
  <c r="M357" i="11"/>
  <c r="M356" i="11"/>
  <c r="N174" i="11"/>
  <c r="O174" i="11" s="1"/>
  <c r="N102" i="11"/>
  <c r="O102" i="11" s="1"/>
  <c r="N106" i="11"/>
  <c r="O106" i="11" s="1"/>
  <c r="N354" i="11"/>
  <c r="O354" i="11" s="1"/>
  <c r="M322" i="11"/>
  <c r="N344" i="11"/>
  <c r="O344" i="11" s="1"/>
  <c r="N343" i="11"/>
  <c r="O343" i="11" s="1"/>
  <c r="N347" i="11"/>
  <c r="O347" i="11" s="1"/>
  <c r="N355" i="11"/>
  <c r="O355" i="11" s="1"/>
  <c r="N342" i="11"/>
  <c r="O342" i="11" s="1"/>
  <c r="N346" i="11"/>
  <c r="O346" i="11" s="1"/>
  <c r="N350" i="11"/>
  <c r="O350" i="11" s="1"/>
  <c r="N351" i="11"/>
  <c r="O351" i="11" s="1"/>
  <c r="N332" i="11"/>
  <c r="O332" i="11" s="1"/>
  <c r="N213" i="11"/>
  <c r="O213" i="11" s="1"/>
  <c r="N242" i="11"/>
  <c r="O242" i="11" s="1"/>
  <c r="N334" i="11"/>
  <c r="O334" i="11" s="1"/>
  <c r="N337" i="11"/>
  <c r="O337" i="11" s="1"/>
  <c r="N335" i="11"/>
  <c r="O335" i="11" s="1"/>
  <c r="N257" i="11"/>
  <c r="O257" i="11" s="1"/>
  <c r="N269" i="11"/>
  <c r="O269" i="11" s="1"/>
  <c r="N175" i="11"/>
  <c r="O175" i="11" s="1"/>
  <c r="N217" i="11"/>
  <c r="O217" i="11" s="1"/>
  <c r="N315" i="11"/>
  <c r="O315" i="11" s="1"/>
  <c r="N319" i="11"/>
  <c r="O319" i="11" s="1"/>
  <c r="N73" i="11"/>
  <c r="O73" i="11" s="1"/>
  <c r="N89" i="11"/>
  <c r="O89" i="11" s="1"/>
  <c r="N120" i="11"/>
  <c r="O120" i="11" s="1"/>
  <c r="N128" i="11"/>
  <c r="O128" i="11" s="1"/>
  <c r="N223" i="11"/>
  <c r="O223" i="11" s="1"/>
  <c r="N227" i="11"/>
  <c r="O227" i="11" s="1"/>
  <c r="N239" i="11"/>
  <c r="O239" i="11" s="1"/>
  <c r="N212" i="11"/>
  <c r="O212" i="11" s="1"/>
  <c r="N224" i="11"/>
  <c r="O224" i="11" s="1"/>
  <c r="N240" i="11"/>
  <c r="O240" i="11" s="1"/>
  <c r="N271" i="11"/>
  <c r="O271" i="11" s="1"/>
  <c r="N270" i="11"/>
  <c r="O270" i="11" s="1"/>
  <c r="N314" i="11"/>
  <c r="O314" i="11" s="1"/>
  <c r="N305" i="11"/>
  <c r="O305" i="11" s="1"/>
  <c r="N313" i="11"/>
  <c r="O313" i="11" s="1"/>
  <c r="N317" i="11"/>
  <c r="O317" i="11" s="1"/>
  <c r="N264" i="11"/>
  <c r="O264" i="11" s="1"/>
  <c r="N308" i="11"/>
  <c r="O308" i="11" s="1"/>
  <c r="N272" i="11"/>
  <c r="O272" i="11" s="1"/>
  <c r="O358" i="11" l="1"/>
  <c r="N178" i="11"/>
  <c r="O178" i="11" s="1"/>
  <c r="N98" i="11"/>
  <c r="O98" i="11" s="1"/>
  <c r="N295" i="11"/>
  <c r="O295" i="11" s="1"/>
  <c r="N90" i="11"/>
  <c r="O90" i="11" s="1"/>
  <c r="N262" i="11"/>
  <c r="O262" i="11" s="1"/>
  <c r="O374" i="11"/>
  <c r="O362" i="11"/>
  <c r="N375" i="11"/>
  <c r="O375" i="11" s="1"/>
  <c r="N373" i="11"/>
  <c r="O373" i="11" s="1"/>
  <c r="O360" i="11"/>
  <c r="O361" i="11"/>
  <c r="O363" i="11"/>
  <c r="O359" i="11"/>
  <c r="N356" i="11"/>
  <c r="O356" i="11" s="1"/>
  <c r="N357" i="11"/>
  <c r="O357" i="11" s="1"/>
  <c r="N339" i="11"/>
  <c r="O339" i="11" s="1"/>
  <c r="N338" i="11"/>
  <c r="O338" i="11" s="1"/>
  <c r="N322" i="11"/>
  <c r="O322" i="11" s="1"/>
  <c r="N321" i="11"/>
  <c r="O321" i="11" s="1"/>
  <c r="N326" i="11"/>
  <c r="O326" i="11" s="1"/>
  <c r="N327" i="11"/>
  <c r="O327" i="11" s="1"/>
  <c r="N323" i="11"/>
  <c r="O323" i="11" s="1"/>
  <c r="N324" i="11"/>
  <c r="O324" i="11" s="1"/>
  <c r="N329" i="11"/>
  <c r="O329" i="11" s="1"/>
  <c r="N325" i="11"/>
  <c r="O325" i="11" s="1"/>
  <c r="N328" i="11"/>
  <c r="O328" i="11" s="1"/>
  <c r="N330" i="11"/>
  <c r="O330" i="11" s="1"/>
  <c r="N310" i="11"/>
  <c r="O310" i="11" s="1"/>
  <c r="N200" i="11"/>
  <c r="O200" i="11" s="1"/>
  <c r="N66" i="11"/>
  <c r="O66" i="11" s="1"/>
  <c r="N14" i="11"/>
  <c r="O14" i="11" s="1"/>
  <c r="N26" i="11"/>
  <c r="O26" i="11" s="1"/>
  <c r="N28" i="11"/>
  <c r="O28" i="11" s="1"/>
  <c r="N21" i="11"/>
  <c r="O21" i="11" s="1"/>
  <c r="N188" i="11"/>
  <c r="O188" i="11" s="1"/>
  <c r="N243" i="11"/>
  <c r="O243" i="11" s="1"/>
  <c r="N11" i="11"/>
  <c r="O11" i="11" s="1"/>
  <c r="N187" i="11"/>
  <c r="O187" i="11" s="1"/>
  <c r="N251" i="11"/>
  <c r="O251" i="11" s="1"/>
  <c r="N12" i="11"/>
  <c r="O12" i="11" s="1"/>
  <c r="N46" i="11"/>
  <c r="O46" i="11" s="1"/>
  <c r="N160" i="11"/>
  <c r="O160" i="11" s="1"/>
  <c r="N36" i="11"/>
  <c r="O36" i="11" s="1"/>
  <c r="N291" i="11"/>
  <c r="O291" i="11" s="1"/>
  <c r="N57" i="11"/>
  <c r="O57" i="11" s="1"/>
  <c r="N186" i="11"/>
  <c r="O186" i="11" s="1"/>
  <c r="N301" i="11"/>
  <c r="O301" i="11" s="1"/>
  <c r="N205" i="11"/>
  <c r="O205" i="11" s="1"/>
  <c r="N25" i="11"/>
  <c r="O25" i="11" s="1"/>
  <c r="N232" i="11"/>
  <c r="O232" i="11" s="1"/>
  <c r="N285" i="11"/>
  <c r="O285" i="11" s="1"/>
  <c r="N75" i="11"/>
  <c r="O75" i="11" s="1"/>
  <c r="N80" i="11"/>
  <c r="O80" i="11" s="1"/>
  <c r="N51" i="11"/>
  <c r="O51" i="11" s="1"/>
  <c r="N62" i="11"/>
  <c r="O62" i="11" s="1"/>
  <c r="N86" i="11"/>
  <c r="O86" i="11" s="1"/>
  <c r="N282" i="11"/>
  <c r="O282" i="11" s="1"/>
  <c r="N267" i="11"/>
  <c r="O267" i="11" s="1"/>
  <c r="N252" i="11"/>
  <c r="O252" i="11" s="1"/>
  <c r="N147" i="11"/>
  <c r="O147" i="11" s="1"/>
  <c r="N145" i="11"/>
  <c r="O145" i="11" s="1"/>
  <c r="N126" i="11"/>
  <c r="O126" i="11" s="1"/>
  <c r="N84" i="11"/>
  <c r="O84" i="11" s="1"/>
  <c r="N287" i="11"/>
  <c r="O287" i="11" s="1"/>
  <c r="N151" i="11"/>
  <c r="O151" i="11" s="1"/>
  <c r="N254" i="11"/>
  <c r="O254" i="11" s="1"/>
  <c r="N202" i="11"/>
  <c r="O202" i="11" s="1"/>
  <c r="N154" i="11"/>
  <c r="O154" i="11" s="1"/>
  <c r="N149" i="11"/>
  <c r="O149" i="11" s="1"/>
  <c r="N296" i="11"/>
  <c r="O296" i="11" s="1"/>
  <c r="N146" i="11"/>
  <c r="O146" i="11" s="1"/>
  <c r="N144" i="11"/>
  <c r="O144" i="11" s="1"/>
  <c r="N100" i="11"/>
  <c r="O100" i="11" s="1"/>
  <c r="N234" i="11"/>
  <c r="O234" i="11" s="1"/>
  <c r="N209" i="11"/>
  <c r="O209" i="11" s="1"/>
  <c r="N150" i="11"/>
  <c r="O150" i="11" s="1"/>
  <c r="N114" i="11"/>
  <c r="O114" i="11" s="1"/>
  <c r="N109" i="11"/>
  <c r="O109" i="11" s="1"/>
  <c r="N320" i="11"/>
  <c r="O320" i="11" s="1"/>
  <c r="N255" i="11"/>
  <c r="O255" i="11" s="1"/>
  <c r="N225" i="11"/>
  <c r="O225" i="11" s="1"/>
  <c r="N206" i="11"/>
  <c r="O206" i="11" s="1"/>
  <c r="N105" i="11"/>
  <c r="O105" i="11" s="1"/>
  <c r="N93" i="11"/>
  <c r="O93" i="11" s="1"/>
  <c r="N67" i="11"/>
  <c r="O67" i="11" s="1"/>
  <c r="N193" i="11"/>
  <c r="O193" i="11" s="1"/>
  <c r="N293" i="11"/>
  <c r="O293" i="11" s="1"/>
  <c r="N228" i="11"/>
  <c r="O228" i="11" s="1"/>
  <c r="N266" i="11"/>
  <c r="O266" i="11" s="1"/>
  <c r="N204" i="11"/>
  <c r="O204" i="11" s="1"/>
  <c r="N124" i="11"/>
  <c r="O124" i="11" s="1"/>
  <c r="N58" i="11"/>
  <c r="O58" i="11" s="1"/>
  <c r="N27" i="11"/>
  <c r="O27" i="11" s="1"/>
  <c r="N300" i="11"/>
  <c r="O300" i="11" s="1"/>
  <c r="N19" i="11"/>
  <c r="O19" i="11" s="1"/>
  <c r="N248" i="11"/>
  <c r="O248" i="11" s="1"/>
  <c r="N244" i="11"/>
  <c r="O244" i="11" s="1"/>
  <c r="N256" i="11"/>
  <c r="O256" i="11" s="1"/>
  <c r="N118" i="11"/>
  <c r="O118" i="11" s="1"/>
  <c r="N24" i="11"/>
  <c r="O24" i="11" s="1"/>
  <c r="N304" i="11"/>
  <c r="O304" i="11" s="1"/>
  <c r="N47" i="11"/>
  <c r="O47" i="11" s="1"/>
  <c r="N15" i="11"/>
  <c r="O15" i="11" s="1"/>
  <c r="N185" i="11"/>
  <c r="O185" i="11" s="1"/>
  <c r="N44" i="11"/>
  <c r="O44" i="11" s="1"/>
  <c r="N311" i="11"/>
  <c r="O311" i="11" s="1"/>
  <c r="N61" i="11"/>
  <c r="O61" i="11" s="1"/>
  <c r="N294" i="11"/>
  <c r="O294" i="11" s="1"/>
  <c r="N195" i="11"/>
  <c r="O195" i="11" s="1"/>
  <c r="N48" i="11"/>
  <c r="O48" i="11" s="1"/>
  <c r="N194" i="11"/>
  <c r="O194" i="11" s="1"/>
  <c r="N142" i="11"/>
  <c r="O142" i="11" s="1"/>
  <c r="N136" i="11"/>
  <c r="O136" i="11" s="1"/>
  <c r="N162" i="11"/>
  <c r="O162" i="11" s="1"/>
  <c r="N161" i="11"/>
  <c r="O161" i="11" s="1"/>
  <c r="N91" i="11"/>
  <c r="O91" i="11" s="1"/>
  <c r="N214" i="11"/>
  <c r="O214" i="11" s="1"/>
  <c r="N127" i="11"/>
  <c r="O127" i="11" s="1"/>
  <c r="N261" i="11"/>
  <c r="O261" i="11" s="1"/>
  <c r="N219" i="11"/>
  <c r="O219" i="11" s="1"/>
  <c r="N20" i="11"/>
  <c r="O20" i="11" s="1"/>
  <c r="N220" i="11"/>
  <c r="O220" i="11" s="1"/>
  <c r="N190" i="11"/>
  <c r="O190" i="11" s="1"/>
  <c r="N50" i="11"/>
  <c r="O50" i="11" s="1"/>
  <c r="N279" i="11"/>
  <c r="O279" i="11" s="1"/>
  <c r="N72" i="11"/>
  <c r="O72" i="11" s="1"/>
  <c r="N13" i="11"/>
  <c r="O13" i="11" s="1"/>
  <c r="N9" i="11"/>
  <c r="O9" i="11" s="1"/>
  <c r="N70" i="11"/>
  <c r="O70" i="11" s="1"/>
  <c r="N292" i="11"/>
  <c r="O292" i="11" s="1"/>
  <c r="N273" i="11"/>
  <c r="O273" i="11" s="1"/>
  <c r="N216" i="11"/>
  <c r="O216" i="11" s="1"/>
  <c r="N85" i="11"/>
  <c r="O85" i="11" s="1"/>
  <c r="N309" i="11"/>
  <c r="O309" i="11" s="1"/>
  <c r="N246" i="11"/>
  <c r="O246" i="11" s="1"/>
  <c r="N152" i="11"/>
  <c r="O152" i="11" s="1"/>
  <c r="N68" i="11"/>
  <c r="O68" i="11" s="1"/>
  <c r="N283" i="11"/>
  <c r="O283" i="11" s="1"/>
  <c r="N245" i="11"/>
  <c r="O245" i="11" s="1"/>
  <c r="N198" i="11"/>
  <c r="O198" i="11" s="1"/>
  <c r="N140" i="11"/>
  <c r="O140" i="11" s="1"/>
  <c r="N113" i="11"/>
  <c r="O113" i="11" s="1"/>
  <c r="N103" i="11"/>
  <c r="O103" i="11" s="1"/>
  <c r="N101" i="11"/>
  <c r="O101" i="11" s="1"/>
  <c r="N82" i="11"/>
  <c r="O82" i="11" s="1"/>
  <c r="N65" i="11"/>
  <c r="O65" i="11" s="1"/>
  <c r="N63" i="11"/>
  <c r="O63" i="11" s="1"/>
  <c r="N45" i="11"/>
  <c r="O45" i="11" s="1"/>
  <c r="N41" i="11"/>
  <c r="O41" i="11" s="1"/>
  <c r="N34" i="11"/>
  <c r="O34" i="11" s="1"/>
  <c r="N30" i="11"/>
  <c r="O30" i="11" s="1"/>
  <c r="N265" i="11"/>
  <c r="O265" i="11" s="1"/>
  <c r="N233" i="11"/>
  <c r="O233" i="11" s="1"/>
  <c r="N231" i="11"/>
  <c r="O231" i="11" s="1"/>
  <c r="N218" i="11"/>
  <c r="O218" i="11" s="1"/>
  <c r="N192" i="11"/>
  <c r="O192" i="11" s="1"/>
  <c r="N180" i="11"/>
  <c r="O180" i="11" s="1"/>
  <c r="N153" i="11"/>
  <c r="O153" i="11" s="1"/>
  <c r="N122" i="11"/>
  <c r="O122" i="11" s="1"/>
  <c r="N37" i="11"/>
  <c r="O37" i="11" s="1"/>
  <c r="N288" i="11"/>
  <c r="O288" i="11" s="1"/>
  <c r="N278" i="11"/>
  <c r="O278" i="11" s="1"/>
  <c r="N276" i="11"/>
  <c r="O276" i="11" s="1"/>
  <c r="N170" i="11"/>
  <c r="O170" i="11" s="1"/>
  <c r="N166" i="11"/>
  <c r="O166" i="11" s="1"/>
  <c r="N143" i="11"/>
  <c r="O143" i="11" s="1"/>
  <c r="N139" i="11"/>
  <c r="O139" i="11" s="1"/>
  <c r="N112" i="11"/>
  <c r="O112" i="11" s="1"/>
  <c r="N64" i="11"/>
  <c r="O64" i="11" s="1"/>
  <c r="N54" i="11"/>
  <c r="O54" i="11" s="1"/>
  <c r="N52" i="11"/>
  <c r="O52" i="11" s="1"/>
  <c r="N42" i="11"/>
  <c r="O42" i="11" s="1"/>
  <c r="N40" i="11"/>
  <c r="O40" i="11" s="1"/>
  <c r="N31" i="11"/>
  <c r="O31" i="11" s="1"/>
  <c r="N23" i="11"/>
  <c r="O23" i="11" s="1"/>
  <c r="N18" i="11"/>
  <c r="O18" i="11" s="1"/>
  <c r="N10" i="11"/>
  <c r="O10" i="11" s="1"/>
  <c r="N8" i="11"/>
  <c r="O8" i="11" s="1"/>
  <c r="N83" i="11"/>
  <c r="O83" i="11" s="1"/>
  <c r="N297" i="11"/>
  <c r="O297" i="11" s="1"/>
  <c r="N191" i="11"/>
  <c r="O191" i="11" s="1"/>
  <c r="N181" i="11"/>
  <c r="O181" i="11" s="1"/>
  <c r="N179" i="11"/>
  <c r="O179" i="11" s="1"/>
  <c r="N148" i="11"/>
  <c r="O148" i="11" s="1"/>
  <c r="N125" i="11"/>
  <c r="O125" i="11" s="1"/>
  <c r="N123" i="11"/>
  <c r="O123" i="11" s="1"/>
  <c r="N87" i="11"/>
  <c r="O87" i="11" s="1"/>
  <c r="N35" i="11"/>
  <c r="O35" i="11" s="1"/>
  <c r="N318" i="11"/>
  <c r="O318" i="11" s="1"/>
  <c r="N289" i="11"/>
  <c r="O289" i="11" s="1"/>
  <c r="N281" i="11"/>
  <c r="O281" i="11" s="1"/>
  <c r="N277" i="11"/>
  <c r="O277" i="11" s="1"/>
  <c r="N275" i="11"/>
  <c r="O275" i="11" s="1"/>
  <c r="N230" i="11"/>
  <c r="O230" i="11" s="1"/>
  <c r="N211" i="11"/>
  <c r="O211" i="11" s="1"/>
  <c r="N196" i="11"/>
  <c r="O196" i="11" s="1"/>
  <c r="N177" i="11"/>
  <c r="O177" i="11" s="1"/>
  <c r="N171" i="11"/>
  <c r="O171" i="11" s="1"/>
  <c r="N169" i="11"/>
  <c r="O169" i="11" s="1"/>
  <c r="N167" i="11"/>
  <c r="O167" i="11" s="1"/>
  <c r="N163" i="11"/>
  <c r="O163" i="11" s="1"/>
  <c r="N134" i="11"/>
  <c r="O134" i="11" s="1"/>
  <c r="N132" i="11"/>
  <c r="O132" i="11" s="1"/>
  <c r="N111" i="11"/>
  <c r="O111" i="11" s="1"/>
  <c r="N107" i="11"/>
  <c r="O107" i="11" s="1"/>
  <c r="N99" i="11"/>
  <c r="O99" i="11" s="1"/>
  <c r="N76" i="11"/>
  <c r="O76" i="11" s="1"/>
  <c r="N55" i="11"/>
  <c r="O55" i="11" s="1"/>
  <c r="N53" i="11"/>
  <c r="O53" i="11" s="1"/>
  <c r="N49" i="11"/>
  <c r="O49" i="11" s="1"/>
  <c r="N43" i="11"/>
  <c r="O43" i="11" s="1"/>
  <c r="N39" i="11"/>
  <c r="O39" i="11" s="1"/>
  <c r="N32" i="11"/>
  <c r="O32" i="11" s="1"/>
  <c r="N17" i="11"/>
  <c r="O17" i="11" s="1"/>
  <c r="N302" i="11"/>
  <c r="O302" i="11" s="1"/>
  <c r="N241" i="11"/>
  <c r="O241" i="11" s="1"/>
  <c r="N226" i="11"/>
  <c r="O226" i="11" s="1"/>
  <c r="N222" i="11"/>
  <c r="O222" i="11" s="1"/>
  <c r="N201" i="11"/>
  <c r="O201" i="11" s="1"/>
  <c r="N199" i="11"/>
  <c r="O199" i="11" s="1"/>
  <c r="N184" i="11"/>
  <c r="O184" i="11" s="1"/>
  <c r="N182" i="11"/>
  <c r="O182" i="11" s="1"/>
  <c r="N159" i="11"/>
  <c r="O159" i="11" s="1"/>
  <c r="N157" i="11"/>
  <c r="O157" i="11" s="1"/>
  <c r="N130" i="11"/>
  <c r="O130" i="11" s="1"/>
  <c r="N116" i="11"/>
  <c r="O116" i="11" s="1"/>
  <c r="N97" i="11"/>
  <c r="O97" i="11" s="1"/>
  <c r="N95" i="11"/>
  <c r="O95" i="11" s="1"/>
  <c r="N290" i="11"/>
  <c r="O290" i="11" s="1"/>
  <c r="N286" i="11"/>
  <c r="O286" i="11" s="1"/>
  <c r="N280" i="11"/>
  <c r="O280" i="11" s="1"/>
  <c r="N197" i="11"/>
  <c r="O197" i="11" s="1"/>
  <c r="N172" i="11"/>
  <c r="O172" i="11" s="1"/>
  <c r="N168" i="11"/>
  <c r="O168" i="11" s="1"/>
  <c r="N164" i="11"/>
  <c r="O164" i="11" s="1"/>
  <c r="N141" i="11"/>
  <c r="O141" i="11" s="1"/>
  <c r="N137" i="11"/>
  <c r="O137" i="11" s="1"/>
  <c r="N133" i="11"/>
  <c r="O133" i="11" s="1"/>
  <c r="N110" i="11"/>
  <c r="O110" i="11" s="1"/>
  <c r="N108" i="11"/>
  <c r="O108" i="11" s="1"/>
  <c r="N104" i="11"/>
  <c r="O104" i="11" s="1"/>
  <c r="N79" i="11"/>
  <c r="O79" i="11" s="1"/>
  <c r="N77" i="11"/>
  <c r="O77" i="11" s="1"/>
  <c r="N71" i="11"/>
  <c r="O71" i="11" s="1"/>
  <c r="N33" i="11"/>
  <c r="O33" i="11" s="1"/>
  <c r="N22" i="11"/>
  <c r="O22" i="11" s="1"/>
  <c r="N303" i="11"/>
  <c r="O303" i="11" s="1"/>
  <c r="N274" i="11"/>
  <c r="O274" i="11" s="1"/>
  <c r="N249" i="11"/>
  <c r="O249" i="11" s="1"/>
  <c r="N247" i="11"/>
  <c r="O247" i="11" s="1"/>
  <c r="N236" i="11"/>
  <c r="O236" i="11" s="1"/>
  <c r="N215" i="11"/>
  <c r="O215" i="11" s="1"/>
  <c r="N189" i="11"/>
  <c r="O189" i="11" s="1"/>
  <c r="N183" i="11"/>
  <c r="O183" i="11" s="1"/>
  <c r="N158" i="11"/>
  <c r="O158" i="11" s="1"/>
  <c r="N129" i="11"/>
  <c r="O129" i="11" s="1"/>
  <c r="N121" i="11"/>
  <c r="O121" i="11" s="1"/>
  <c r="N117" i="11"/>
  <c r="O117" i="11" s="1"/>
  <c r="N115" i="11"/>
  <c r="O115" i="11" s="1"/>
  <c r="N96" i="11"/>
  <c r="O96" i="11" s="1"/>
  <c r="N94" i="11"/>
  <c r="O94" i="11" s="1"/>
  <c r="N92" i="11"/>
  <c r="O92" i="11" s="1"/>
  <c r="N69" i="11"/>
  <c r="O69" i="11" s="1"/>
  <c r="N7" i="11"/>
  <c r="O7" i="11" s="1"/>
  <c r="N78" i="11"/>
  <c r="O78" i="11" s="1"/>
  <c r="N59" i="11"/>
  <c r="O59" i="11" s="1"/>
  <c r="N298" i="11"/>
  <c r="O298" i="11" s="1"/>
  <c r="N258" i="11"/>
  <c r="O258" i="11" s="1"/>
  <c r="N250" i="11"/>
  <c r="O250" i="11" s="1"/>
  <c r="N235" i="11"/>
  <c r="O235" i="11" s="1"/>
  <c r="N207" i="11"/>
  <c r="O207" i="11" s="1"/>
  <c r="N135" i="11"/>
  <c r="O135" i="11" s="1"/>
  <c r="N81" i="11"/>
  <c r="O81" i="11" s="1"/>
  <c r="N60" i="11"/>
  <c r="O60" i="11" s="1"/>
  <c r="N56" i="11"/>
  <c r="O56" i="11" s="1"/>
  <c r="N29" i="11"/>
  <c r="O29" i="11" s="1"/>
  <c r="N16" i="11"/>
  <c r="O16" i="11" s="1"/>
  <c r="N299" i="11"/>
  <c r="O299" i="11" s="1"/>
  <c r="N268" i="11"/>
  <c r="O268" i="11" s="1"/>
  <c r="N253" i="11"/>
  <c r="O253" i="11" s="1"/>
  <c r="N238" i="11"/>
  <c r="O238" i="11" s="1"/>
  <c r="N208" i="11"/>
  <c r="O208" i="11" s="1"/>
  <c r="N156" i="11"/>
  <c r="O156" i="11" s="1"/>
  <c r="N38" i="11"/>
  <c r="O38" i="11" s="1"/>
</calcChain>
</file>

<file path=xl/sharedStrings.xml><?xml version="1.0" encoding="utf-8"?>
<sst xmlns="http://schemas.openxmlformats.org/spreadsheetml/2006/main" count="1772" uniqueCount="939">
  <si>
    <t>M8055</t>
  </si>
  <si>
    <t>Programa de Medicamentos Esenciales/ Central de Apoyo Logístico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</si>
  <si>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</si>
  <si>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</si>
  <si>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</si>
  <si>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</si>
  <si>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</si>
  <si>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</si>
  <si>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 xml:space="preserve">Existencia </t>
  </si>
  <si>
    <t>LIC. MARIA FRIAS GERALDO</t>
  </si>
  <si>
    <t>LIC. JESUCITA FELIZ</t>
  </si>
  <si>
    <t>DIVISION DE CONTROL DE BIENES</t>
  </si>
  <si>
    <t>DEPARTAMENTO FINANCIERO</t>
  </si>
  <si>
    <t>PREPARADO POR</t>
  </si>
  <si>
    <t>REVISADO POR</t>
  </si>
  <si>
    <t>AUTORIZADO POR</t>
  </si>
  <si>
    <t>DIRECTOR ADMINISTRATIVO Y FINANCIERO</t>
  </si>
  <si>
    <t>LIC. VICENTE A. SANCHEZ</t>
  </si>
  <si>
    <r>
      <rPr>
        <b/>
        <i/>
        <sz val="12"/>
        <color rgb="FF000000"/>
        <rFont val="Centaur"/>
        <family val="1"/>
      </rPr>
      <t>“</t>
    </r>
    <r>
      <rPr>
        <b/>
        <i/>
        <sz val="12"/>
        <color rgb="FF000000"/>
        <rFont val="Arial"/>
        <family val="2"/>
      </rPr>
      <t>Año</t>
    </r>
    <r>
      <rPr>
        <b/>
        <i/>
        <sz val="12"/>
        <color rgb="FF000000"/>
        <rFont val="Centaur"/>
        <family val="1"/>
      </rPr>
      <t xml:space="preserve"> </t>
    </r>
    <r>
      <rPr>
        <b/>
        <i/>
        <sz val="12"/>
        <color rgb="FF000000"/>
        <rFont val="Arial"/>
        <family val="2"/>
      </rPr>
      <t>de la Consolidacion de la Seguridad Alimentaria</t>
    </r>
    <r>
      <rPr>
        <b/>
        <i/>
        <sz val="12"/>
        <color rgb="FF000000"/>
        <rFont val="Centaur"/>
        <family val="1"/>
      </rPr>
      <t>”</t>
    </r>
  </si>
  <si>
    <t>Salidas</t>
  </si>
  <si>
    <t>Existencia actual</t>
  </si>
  <si>
    <t>Entradas</t>
  </si>
  <si>
    <t>S/C1</t>
  </si>
  <si>
    <t>S/C2</t>
  </si>
  <si>
    <t>S/C3</t>
  </si>
  <si>
    <t>S/C4</t>
  </si>
  <si>
    <t>S/C5</t>
  </si>
  <si>
    <t>S/C6</t>
  </si>
  <si>
    <t>S/C7</t>
  </si>
  <si>
    <t>Valor Existencia actual en RD$</t>
  </si>
  <si>
    <t>M00519</t>
  </si>
  <si>
    <t>M02891</t>
  </si>
  <si>
    <t>M02892</t>
  </si>
  <si>
    <t>M0414</t>
  </si>
  <si>
    <t>M0430</t>
  </si>
  <si>
    <t>M0437</t>
  </si>
  <si>
    <t>M0454</t>
  </si>
  <si>
    <t>M0460</t>
  </si>
  <si>
    <t>M0602</t>
  </si>
  <si>
    <t>M0635</t>
  </si>
  <si>
    <t>M0787</t>
  </si>
  <si>
    <t>M0793</t>
  </si>
  <si>
    <t>M0842</t>
  </si>
  <si>
    <t>M0849</t>
  </si>
  <si>
    <t>M0924</t>
  </si>
  <si>
    <t>M10062</t>
  </si>
  <si>
    <t>M10086</t>
  </si>
  <si>
    <t>M1010</t>
  </si>
  <si>
    <t>M1024</t>
  </si>
  <si>
    <t>M1033</t>
  </si>
  <si>
    <t>M1101</t>
  </si>
  <si>
    <t>M1159</t>
  </si>
  <si>
    <t>M12041</t>
  </si>
  <si>
    <t>M1241</t>
  </si>
  <si>
    <t>M128</t>
  </si>
  <si>
    <t>M131</t>
  </si>
  <si>
    <t>M1329</t>
  </si>
  <si>
    <t>M1330</t>
  </si>
  <si>
    <t>M135</t>
  </si>
  <si>
    <t>Filtro de Gasoil FF 3417</t>
  </si>
  <si>
    <t>M136</t>
  </si>
  <si>
    <t>Filtro de Gasoil FP 586 F</t>
  </si>
  <si>
    <t>M137</t>
  </si>
  <si>
    <t>M138</t>
  </si>
  <si>
    <t>M139</t>
  </si>
  <si>
    <t>M140</t>
  </si>
  <si>
    <t>Filtro de aire para planta CA6858/AH1107</t>
  </si>
  <si>
    <t>M141</t>
  </si>
  <si>
    <t>M147</t>
  </si>
  <si>
    <t>Terminal  para cable de teléfono</t>
  </si>
  <si>
    <t>M1478</t>
  </si>
  <si>
    <t>M1552</t>
  </si>
  <si>
    <t>M20204</t>
  </si>
  <si>
    <t>M20319</t>
  </si>
  <si>
    <t>M20444</t>
  </si>
  <si>
    <t>Fan Relay 90-380</t>
  </si>
  <si>
    <t>M20458</t>
  </si>
  <si>
    <t>M20467</t>
  </si>
  <si>
    <t>M20510</t>
  </si>
  <si>
    <t>M20535</t>
  </si>
  <si>
    <t>M20693</t>
  </si>
  <si>
    <t>M20904</t>
  </si>
  <si>
    <t>M20916</t>
  </si>
  <si>
    <t>M20935</t>
  </si>
  <si>
    <t>Perita de Inodoro Unidad</t>
  </si>
  <si>
    <t>M21017</t>
  </si>
  <si>
    <t>Fundente 4 onza tarro</t>
  </si>
  <si>
    <t>M2187</t>
  </si>
  <si>
    <t>M22936</t>
  </si>
  <si>
    <t>M22937</t>
  </si>
  <si>
    <t>M23041</t>
  </si>
  <si>
    <t>M23152</t>
  </si>
  <si>
    <t>Tornillo carruaje con tuerca 5/16 x 3/4</t>
  </si>
  <si>
    <t>M23156</t>
  </si>
  <si>
    <t>M2317</t>
  </si>
  <si>
    <t>M23179</t>
  </si>
  <si>
    <t>M2318</t>
  </si>
  <si>
    <t>M231801</t>
  </si>
  <si>
    <t>M23190</t>
  </si>
  <si>
    <t>M23191</t>
  </si>
  <si>
    <t>M23198</t>
  </si>
  <si>
    <t>M23201</t>
  </si>
  <si>
    <t>M23216</t>
  </si>
  <si>
    <t>M23217</t>
  </si>
  <si>
    <t>M23271</t>
  </si>
  <si>
    <t>M23273</t>
  </si>
  <si>
    <t>M23276</t>
  </si>
  <si>
    <t>M23278</t>
  </si>
  <si>
    <t>M23304</t>
  </si>
  <si>
    <t>M23306</t>
  </si>
  <si>
    <t>M23307</t>
  </si>
  <si>
    <t>M23420</t>
  </si>
  <si>
    <t>M2345</t>
  </si>
  <si>
    <t>M23459</t>
  </si>
  <si>
    <t>M23492</t>
  </si>
  <si>
    <t>M23529</t>
  </si>
  <si>
    <t>M23902</t>
  </si>
  <si>
    <t>Abrazadera EMT de 2"</t>
  </si>
  <si>
    <t>M239021</t>
  </si>
  <si>
    <t>M24131</t>
  </si>
  <si>
    <t>M24213</t>
  </si>
  <si>
    <t>M24219</t>
  </si>
  <si>
    <t>M24229</t>
  </si>
  <si>
    <t>M24259</t>
  </si>
  <si>
    <t>M24265</t>
  </si>
  <si>
    <t>M24266</t>
  </si>
  <si>
    <t>M24270</t>
  </si>
  <si>
    <t>M24306</t>
  </si>
  <si>
    <t>M24377</t>
  </si>
  <si>
    <t>M24379</t>
  </si>
  <si>
    <t>M24559</t>
  </si>
  <si>
    <t>Toallero en acero inoxidable, 10 x 15 cm</t>
  </si>
  <si>
    <t>M24577</t>
  </si>
  <si>
    <t>M24720</t>
  </si>
  <si>
    <t>M24748</t>
  </si>
  <si>
    <t>M24792</t>
  </si>
  <si>
    <t>M24830</t>
  </si>
  <si>
    <t>M25092</t>
  </si>
  <si>
    <t>M25093</t>
  </si>
  <si>
    <t>Abrazadera Galvanizada de 1/2</t>
  </si>
  <si>
    <t>M25105</t>
  </si>
  <si>
    <t>M3661</t>
  </si>
  <si>
    <t>M3662</t>
  </si>
  <si>
    <t>M40333</t>
  </si>
  <si>
    <t>Breaker de 60 Amp. Doble</t>
  </si>
  <si>
    <t>M6003</t>
  </si>
  <si>
    <t>M60031</t>
  </si>
  <si>
    <t>M60211</t>
  </si>
  <si>
    <t>M6044</t>
  </si>
  <si>
    <t>M9100</t>
  </si>
  <si>
    <t>M9293</t>
  </si>
  <si>
    <t>Cerradura de Puño</t>
  </si>
  <si>
    <t>M9304</t>
  </si>
  <si>
    <t>M9314</t>
  </si>
  <si>
    <t>M9450</t>
  </si>
  <si>
    <t>M9672</t>
  </si>
  <si>
    <t>M9689</t>
  </si>
  <si>
    <t>Agua de Batería Galón</t>
  </si>
  <si>
    <t>M9764</t>
  </si>
  <si>
    <t>M9938</t>
  </si>
  <si>
    <t xml:space="preserve">Relación de Entradas y Salidas del Almacén Los Alcarrizos Miscelaneos </t>
  </si>
  <si>
    <t>S/C8</t>
  </si>
  <si>
    <t>M9361</t>
  </si>
  <si>
    <t>S/C9</t>
  </si>
  <si>
    <t>S/C10</t>
  </si>
  <si>
    <t>S/C11</t>
  </si>
  <si>
    <t>S/C12</t>
  </si>
  <si>
    <t>2.3.9.2.01</t>
  </si>
  <si>
    <t>M20584</t>
  </si>
  <si>
    <t>Abanico Industrial</t>
  </si>
  <si>
    <t>UNIDAD</t>
  </si>
  <si>
    <t>2.3.6.3.06</t>
  </si>
  <si>
    <t>Abrazadera EMT 1"</t>
  </si>
  <si>
    <t>Abrazadera EMT 1/2"</t>
  </si>
  <si>
    <t>Abrazadera Unitrón 1 1/2" Unidad</t>
  </si>
  <si>
    <t>M24817</t>
  </si>
  <si>
    <t>Abrazadera Unitrón 2" Unidad</t>
  </si>
  <si>
    <t>Abrazadera Unitrón de 1"</t>
  </si>
  <si>
    <t>2.3.9.9.01</t>
  </si>
  <si>
    <t>M0709</t>
  </si>
  <si>
    <t>Aire Acondicionado 36,000 BTU (Unidad)</t>
  </si>
  <si>
    <t>2.3.2.3.01</t>
  </si>
  <si>
    <t>M20437</t>
  </si>
  <si>
    <t>Aislante para Tubería de Cobre 3/4</t>
  </si>
  <si>
    <t>2.3.3.2.01</t>
  </si>
  <si>
    <t>M23436</t>
  </si>
  <si>
    <t>Aislante para Tubería de Cobre 5/8</t>
  </si>
  <si>
    <t>2.3.6.3.04</t>
  </si>
  <si>
    <t>Aislante para Tubería de Cobre 7/8</t>
  </si>
  <si>
    <t>2.3.9.6.01</t>
  </si>
  <si>
    <t>M3063</t>
  </si>
  <si>
    <t>Alambre #12, Blanco, duplo.</t>
  </si>
  <si>
    <t>Alambre de Goma 10/4</t>
  </si>
  <si>
    <t>Alambre THHN # 10 Rojo (pie)</t>
  </si>
  <si>
    <t>Alambre THHN #4 Blanco (Pie)</t>
  </si>
  <si>
    <t>M2553</t>
  </si>
  <si>
    <t>Alambre THHN #4 Negro, Americano (pie)</t>
  </si>
  <si>
    <t>M2551</t>
  </si>
  <si>
    <t>Alambre THHN #4 Rojo, Americano (pie)</t>
  </si>
  <si>
    <t>M2552</t>
  </si>
  <si>
    <t>Alambre THHN #6 Blanco, Americano (pie)</t>
  </si>
  <si>
    <t>M2550</t>
  </si>
  <si>
    <t>Alambre THHN #6 Negro (pie)</t>
  </si>
  <si>
    <t>M2554</t>
  </si>
  <si>
    <t>Alambre THHN #6 Rojo, Americano (pie)</t>
  </si>
  <si>
    <t>Alicate de Presión</t>
  </si>
  <si>
    <t>M23322</t>
  </si>
  <si>
    <t>Angular Metal Ranurado para Tramo</t>
  </si>
  <si>
    <t>M24529</t>
  </si>
  <si>
    <t>Antorcha de Gas para Soldar</t>
  </si>
  <si>
    <t>2.3.5.5.01</t>
  </si>
  <si>
    <t>M23187</t>
  </si>
  <si>
    <t>Arandela PVC  3"</t>
  </si>
  <si>
    <t>M23188</t>
  </si>
  <si>
    <t>Arandela PVC  4"</t>
  </si>
  <si>
    <t>M23390</t>
  </si>
  <si>
    <t>Archivo vertical de 4 Gavetas</t>
  </si>
  <si>
    <t>M24572</t>
  </si>
  <si>
    <t>Archivo Vertical de 5 Gaveta</t>
  </si>
  <si>
    <t>M25091</t>
  </si>
  <si>
    <t>Argolla 5/8</t>
  </si>
  <si>
    <t>M23388</t>
  </si>
  <si>
    <t>Armario de Dos Puertas en Metal</t>
  </si>
  <si>
    <t>Balastro (Transformador) de bajo consumo de 4 tubo de 32 watts</t>
  </si>
  <si>
    <t>Balastro Bajo Consumo de Dos Tubos</t>
  </si>
  <si>
    <t>M246333</t>
  </si>
  <si>
    <t>Bandeja Ranurada  Metal para Anaqueles 15 x 39 Unidad</t>
  </si>
  <si>
    <t>M24633</t>
  </si>
  <si>
    <t>Bandeja Ranurada  Metal para Anaqueles 15 x 45 Unidad</t>
  </si>
  <si>
    <t>2.3.6.3.01</t>
  </si>
  <si>
    <t>M23257</t>
  </si>
  <si>
    <t>Barra Cuadsrada 1/2</t>
  </si>
  <si>
    <t>M19931</t>
  </si>
  <si>
    <t>Barra Redonda 1/2</t>
  </si>
  <si>
    <t>M96971</t>
  </si>
  <si>
    <t>Barra Tornada 1/2</t>
  </si>
  <si>
    <t>Base P/inodoro en PVC unidad</t>
  </si>
  <si>
    <t>M9448</t>
  </si>
  <si>
    <t>Base para archivo 8 1/2 x 11</t>
  </si>
  <si>
    <t>M90501</t>
  </si>
  <si>
    <t>Batería N70 (750/800 CCA)</t>
  </si>
  <si>
    <t>M9843</t>
  </si>
  <si>
    <t>Bisagra corriente de 1 1/2</t>
  </si>
  <si>
    <t>M20455</t>
  </si>
  <si>
    <t>Bisagra de porta candado</t>
  </si>
  <si>
    <t>M2843</t>
  </si>
  <si>
    <t>Bisagra tipo libro de 1 1/2 (PAR)</t>
  </si>
  <si>
    <t>Bisagra tipo libro de 3" unidad</t>
  </si>
  <si>
    <t>Bisagra tipo libro de 4 x 4 unidad</t>
  </si>
  <si>
    <t>M22897</t>
  </si>
  <si>
    <t>Bomba Ladrona de agua potencia ku 0,37 potencia HP 0.50</t>
  </si>
  <si>
    <t>Bombillo 13 wats espiral bajo consumo</t>
  </si>
  <si>
    <t>Boquilla Completa P/Lavamanos</t>
  </si>
  <si>
    <t>Boya plastica p/inodoro</t>
  </si>
  <si>
    <t>2.3.6.3.03</t>
  </si>
  <si>
    <t>Brazo Hidraulico mediano</t>
  </si>
  <si>
    <t>Brazo hidraulico pequeño, plateado unidad</t>
  </si>
  <si>
    <t>M0617</t>
  </si>
  <si>
    <t>Breaker 300 AMPS</t>
  </si>
  <si>
    <t>M0619</t>
  </si>
  <si>
    <t>Breaker de 20 Amp. Sencillo</t>
  </si>
  <si>
    <t>2.3.9.01</t>
  </si>
  <si>
    <t>M40331</t>
  </si>
  <si>
    <t>Breaker de 40 Amp. Fino</t>
  </si>
  <si>
    <t>Breaker GE 15Amp. (Sencillo)</t>
  </si>
  <si>
    <t>M23272</t>
  </si>
  <si>
    <t>Breaker GE 30 amp. (doble)</t>
  </si>
  <si>
    <t>Breaker GE 40 amp. Doble</t>
  </si>
  <si>
    <t>Breaker Grueso de 40 amp</t>
  </si>
  <si>
    <t>Breaker Grueso THQL 60 Amp G. E.</t>
  </si>
  <si>
    <t>M24693</t>
  </si>
  <si>
    <t>Breaker Ind. 250A</t>
  </si>
  <si>
    <t>M23033</t>
  </si>
  <si>
    <t>Cadena galvanizada 5mm (3/16) pies para proteger tanque</t>
  </si>
  <si>
    <t>M24835</t>
  </si>
  <si>
    <t>Caja de Breaker 120 Amp, 4-8 Reforzada</t>
  </si>
  <si>
    <t>M23038</t>
  </si>
  <si>
    <t>Caja de Breaker, 125 Amp. 4-8</t>
  </si>
  <si>
    <t>M24813</t>
  </si>
  <si>
    <t>Caja de Cartón Corrugado 24 1/2x 14x10 Pulg. Color</t>
  </si>
  <si>
    <t>Caja de Cartón Corrugado para Archivo</t>
  </si>
  <si>
    <t>M0322</t>
  </si>
  <si>
    <t>Caja de Dinero</t>
  </si>
  <si>
    <t>M81211</t>
  </si>
  <si>
    <t>Caja de Seguridad (Caja Fuerte)</t>
  </si>
  <si>
    <t>M23178</t>
  </si>
  <si>
    <t>Caja registro 15 x 15 x 6"</t>
  </si>
  <si>
    <t>M23177</t>
  </si>
  <si>
    <t>Caja registro pintada 6 x 6 x 4</t>
  </si>
  <si>
    <t>M0551</t>
  </si>
  <si>
    <t>Cajas de cartón corrugadas color crema medida 19x13x13</t>
  </si>
  <si>
    <t>Canaleta Plastica 1 1/2"</t>
  </si>
  <si>
    <t>M50841</t>
  </si>
  <si>
    <t>Canaleta Plastica 2"</t>
  </si>
  <si>
    <t>Cancamo o Bisagra Soldable unidad</t>
  </si>
  <si>
    <t>Capacitor 35 x 370 unidad</t>
  </si>
  <si>
    <t>Capacitor 55 + 5 x 370</t>
  </si>
  <si>
    <t>CAPACITOR MARCHA 60/370 VOLT</t>
  </si>
  <si>
    <t>M24807</t>
  </si>
  <si>
    <t>Capacitor y Compresor de 24,000 BTU</t>
  </si>
  <si>
    <t>Capacitores 40+5x370</t>
  </si>
  <si>
    <t>M23674</t>
  </si>
  <si>
    <t>Carrito de 4 Ruedas</t>
  </si>
  <si>
    <t>2.3.7.2.99</t>
  </si>
  <si>
    <t>M0522</t>
  </si>
  <si>
    <t>Cemento de Contacto 497 XL</t>
  </si>
  <si>
    <t>M0504</t>
  </si>
  <si>
    <t>Cemento PVC 16 Onza</t>
  </si>
  <si>
    <t>2.3.6.2.02</t>
  </si>
  <si>
    <t>M0480</t>
  </si>
  <si>
    <t>Ceramica 45 X 45 Metros 2</t>
  </si>
  <si>
    <t>M22894</t>
  </si>
  <si>
    <t>Cerradura P/Puerta Enrrollable</t>
  </si>
  <si>
    <t>Cerradura sin Puño</t>
  </si>
  <si>
    <t>Cheque horizontal 1/2 bronce</t>
  </si>
  <si>
    <t>Cheque Vertical de 3/4 Italia</t>
  </si>
  <si>
    <t>M22997</t>
  </si>
  <si>
    <t>Cilindro e28-45, e350-452 3,600F</t>
  </si>
  <si>
    <t>2.3.9.9.02</t>
  </si>
  <si>
    <t>Cinta de Aluminio para Aire de 3"</t>
  </si>
  <si>
    <t>M05501</t>
  </si>
  <si>
    <t>Cinta de Empaque</t>
  </si>
  <si>
    <t>M1964</t>
  </si>
  <si>
    <t>Cinta de Precaucion amarilla  rollo de 1000 pies</t>
  </si>
  <si>
    <t>M10158</t>
  </si>
  <si>
    <t>Cinta de precaucion color rojo rollo 1000 pies</t>
  </si>
  <si>
    <t>Cinta P/Ducto de Aire (Gris)</t>
  </si>
  <si>
    <t>Clavo de 1" 1/2, S/C, Libra</t>
  </si>
  <si>
    <t>M24239</t>
  </si>
  <si>
    <t>Clavo de 1", S/C, Libra</t>
  </si>
  <si>
    <t>Codo PVC " 4 x 45 Dr</t>
  </si>
  <si>
    <t>Codo PVC 3 x 45</t>
  </si>
  <si>
    <t>M0333</t>
  </si>
  <si>
    <t>Cola paras Madera Galón</t>
  </si>
  <si>
    <t>M20429</t>
  </si>
  <si>
    <t>Compresor A/A 12,000 BTU</t>
  </si>
  <si>
    <t>M1635</t>
  </si>
  <si>
    <t>Compresor A/A 24,000 BTU</t>
  </si>
  <si>
    <t>M10130</t>
  </si>
  <si>
    <t>Compresor a/a de 18000 BTU</t>
  </si>
  <si>
    <t>M23077</t>
  </si>
  <si>
    <t>Condensador de 24,000 BTU</t>
  </si>
  <si>
    <t>Conector EMT 2"</t>
  </si>
  <si>
    <t>Conector para varilla de tierra</t>
  </si>
  <si>
    <t>Contactor para Aire Size: 2P40AMP/24V (2A40)</t>
  </si>
  <si>
    <t>Control Universal p/aire acondicionado</t>
  </si>
  <si>
    <t>Coopling EMT 1"</t>
  </si>
  <si>
    <t>Coopling EMT 1/2"</t>
  </si>
  <si>
    <t>Coopling EMT 2"</t>
  </si>
  <si>
    <t>Cordón para Teléfono (Espirales)</t>
  </si>
  <si>
    <t>2.3.6.2.01</t>
  </si>
  <si>
    <t>M0320</t>
  </si>
  <si>
    <t>Cristal #10 para careta</t>
  </si>
  <si>
    <t>M0336</t>
  </si>
  <si>
    <t>Cuadro de Promese en Madera</t>
  </si>
  <si>
    <t>Curva EMT 1/2¨</t>
  </si>
  <si>
    <t>Curva EMT 1´´</t>
  </si>
  <si>
    <t>Curva EMT 2´´</t>
  </si>
  <si>
    <t>2.3.9.1.01</t>
  </si>
  <si>
    <t>Desgrasante Galón</t>
  </si>
  <si>
    <t>Disco de Corte P/Sierra de 7x1/4 (Unidad)</t>
  </si>
  <si>
    <t>Disco Sierra de 10" 40 dientes</t>
  </si>
  <si>
    <t>M30701</t>
  </si>
  <si>
    <t>Doblador de Tubo de 3/4"</t>
  </si>
  <si>
    <t>M0339</t>
  </si>
  <si>
    <t>Durmientes 2 1/2 x 10</t>
  </si>
  <si>
    <t>Enchunfe plastico 220</t>
  </si>
  <si>
    <t>M21970</t>
  </si>
  <si>
    <t>Escalera Recta</t>
  </si>
  <si>
    <t>M0340</t>
  </si>
  <si>
    <t>Escalera Recta de 3 Peldaño</t>
  </si>
  <si>
    <t>Escalera Recta de 4 Peldaño</t>
  </si>
  <si>
    <t>31/717</t>
  </si>
  <si>
    <t>M20317</t>
  </si>
  <si>
    <t>Escritorio Modular 24 x 39</t>
  </si>
  <si>
    <t>M1703</t>
  </si>
  <si>
    <t>Escritorio Modular Metal 18 x 40 Pequeño</t>
  </si>
  <si>
    <t>2.3.2.2.01</t>
  </si>
  <si>
    <t>M10073</t>
  </si>
  <si>
    <t xml:space="preserve">Eslinga </t>
  </si>
  <si>
    <t>M9235</t>
  </si>
  <si>
    <t>Espejo de Baño Ovalado, 60 x 45 cm, acero inoxidable</t>
  </si>
  <si>
    <t>Estaño p/Soldar Rollo</t>
  </si>
  <si>
    <t>Estopa</t>
  </si>
  <si>
    <t>Extencion P/Teléfono 25"</t>
  </si>
  <si>
    <t>M23761</t>
  </si>
  <si>
    <t>Extintor ABC (05 Lib.) con dispensador</t>
  </si>
  <si>
    <t>2.3.5.4.01</t>
  </si>
  <si>
    <t>M9242</t>
  </si>
  <si>
    <t>Fibra Vegetal</t>
  </si>
  <si>
    <t>Filtro de Aceite pequeño LFP 780</t>
  </si>
  <si>
    <t>M134</t>
  </si>
  <si>
    <t>Filtro de Coolant</t>
  </si>
  <si>
    <t>Filtro p/ aceite grande LFP 3000</t>
  </si>
  <si>
    <t>Filtro p/ Gasoil p 876 F</t>
  </si>
  <si>
    <t>Filtro p/aceite BT259</t>
  </si>
  <si>
    <t>Filtro Trampa de agua LTF 3520</t>
  </si>
  <si>
    <t>M24782</t>
  </si>
  <si>
    <t>Flota de goma</t>
  </si>
  <si>
    <t>Foco Amarillo (Unidad)</t>
  </si>
  <si>
    <t>2.3.7.2.06</t>
  </si>
  <si>
    <t>M1323</t>
  </si>
  <si>
    <t>Fondipol 245 Barpino Blanco 20 Litros</t>
  </si>
  <si>
    <t>2.3.1.4.01</t>
  </si>
  <si>
    <t>M0354</t>
  </si>
  <si>
    <t>Formica Semi-Gruesa Preto (Negra)</t>
  </si>
  <si>
    <t>2.3.3.3.01</t>
  </si>
  <si>
    <t>M0972</t>
  </si>
  <si>
    <t>Formulario Despacho PESCA con Copia NCR</t>
  </si>
  <si>
    <t>M1967</t>
  </si>
  <si>
    <t>Formularios Reclamaciones Entregas Pedidos</t>
  </si>
  <si>
    <t>M229151</t>
  </si>
  <si>
    <t>Fusible Cartucho, 30Amp. X15 kw</t>
  </si>
  <si>
    <t>M9194</t>
  </si>
  <si>
    <t>Gafa Protectora P690 negro (Soldadura)</t>
  </si>
  <si>
    <t>M93031</t>
  </si>
  <si>
    <t>Gavinete (Archivo Aereo) Grande</t>
  </si>
  <si>
    <t>M93032</t>
  </si>
  <si>
    <t>Gavinete (Archivo Aereo) Pequeño</t>
  </si>
  <si>
    <t>2.3.5.3.01</t>
  </si>
  <si>
    <t>M20401</t>
  </si>
  <si>
    <t>Goma 1000 x 20</t>
  </si>
  <si>
    <t>M15793</t>
  </si>
  <si>
    <t>Goma 11R 22.5</t>
  </si>
  <si>
    <t>M0541</t>
  </si>
  <si>
    <t>Goma 185/R14 Unidad</t>
  </si>
  <si>
    <t>M24176</t>
  </si>
  <si>
    <t>Goma 205/R16 Unidad</t>
  </si>
  <si>
    <t>M2141</t>
  </si>
  <si>
    <t>Goma 235/ 55R19</t>
  </si>
  <si>
    <t>M1453</t>
  </si>
  <si>
    <t>Goma 245/70/R16</t>
  </si>
  <si>
    <t>M20678</t>
  </si>
  <si>
    <t>Goma 265/70R16</t>
  </si>
  <si>
    <t>M24512</t>
  </si>
  <si>
    <t>Goma 285/R17</t>
  </si>
  <si>
    <t>M20375</t>
  </si>
  <si>
    <t>Goma 700/16 Uniad</t>
  </si>
  <si>
    <t>M21959</t>
  </si>
  <si>
    <t>Gomas 225/75/15</t>
  </si>
  <si>
    <t>M0359</t>
  </si>
  <si>
    <t>Gomas de Motores 2.75-18</t>
  </si>
  <si>
    <t>M0360</t>
  </si>
  <si>
    <t>Gomas de Motores Ref. 2.50-18</t>
  </si>
  <si>
    <t>M0361</t>
  </si>
  <si>
    <t>Gomas de Motores Ref. 2.75-21</t>
  </si>
  <si>
    <t>M0362</t>
  </si>
  <si>
    <t>Gomas de Motores Ref. 3.50-18</t>
  </si>
  <si>
    <t>2.3.7.1.05</t>
  </si>
  <si>
    <t>M182</t>
  </si>
  <si>
    <t>Grasa Dif. 140/GL4 Monogrado</t>
  </si>
  <si>
    <t>M0367</t>
  </si>
  <si>
    <t>Hachas Pequeñas Tramontina</t>
  </si>
  <si>
    <t>M23289</t>
  </si>
  <si>
    <t>Hoja de segueta roja</t>
  </si>
  <si>
    <t>M24033</t>
  </si>
  <si>
    <t xml:space="preserve">Interruptor Doble Unidad </t>
  </si>
  <si>
    <t>M24557</t>
  </si>
  <si>
    <t>Jabonera Acero Inoxidable, 14 x 19 cm</t>
  </si>
  <si>
    <t>Juego de Sifón P/Lavamano</t>
  </si>
  <si>
    <t>M1456</t>
  </si>
  <si>
    <t>Kit de Bomba Agua Elecrica</t>
  </si>
  <si>
    <t>M1878</t>
  </si>
  <si>
    <t xml:space="preserve">Lacapol Barpino Blanco 351 Semi-Mate Galón </t>
  </si>
  <si>
    <t>M97031</t>
  </si>
  <si>
    <t>Láminas de Cartón</t>
  </si>
  <si>
    <t>Lámpara de 02 tubos</t>
  </si>
  <si>
    <t>M26043</t>
  </si>
  <si>
    <t>Letrero adhesivo en vinil, impresion full color 18x8, Promesecal</t>
  </si>
  <si>
    <t>Letrero Almacen</t>
  </si>
  <si>
    <t>M20353</t>
  </si>
  <si>
    <t>Letrero en Vinil PVC 24"x 24"</t>
  </si>
  <si>
    <t>M3048</t>
  </si>
  <si>
    <t>Letrero en Vinil PVC 3.5"x 2.5"</t>
  </si>
  <si>
    <t>M24628</t>
  </si>
  <si>
    <t>Letrero Hosp. 4.00m x 0.50m Marcado en Metal (Pequeño)</t>
  </si>
  <si>
    <t>M24630</t>
  </si>
  <si>
    <t>Letrero Hosp. 5.00m x 0.50m Marcado en Metal (Mediano)</t>
  </si>
  <si>
    <t>M26042</t>
  </si>
  <si>
    <t>Letrero tamaño 8 1/2x11, en sintra de 4mm impresion full color y laminado matte.</t>
  </si>
  <si>
    <t>M9907</t>
  </si>
  <si>
    <t>Letreros de Caja</t>
  </si>
  <si>
    <t>M9908</t>
  </si>
  <si>
    <t>Letreros de Consulta</t>
  </si>
  <si>
    <t>M1903</t>
  </si>
  <si>
    <t>M20282</t>
  </si>
  <si>
    <t>Letreros de Seguridad</t>
  </si>
  <si>
    <t>M24631</t>
  </si>
  <si>
    <t>Letreros hospitalario 6.50, x 0.50m, marco en metal (Grande)</t>
  </si>
  <si>
    <t>M20953</t>
  </si>
  <si>
    <t>Letreros hospitalario en vinil, marco en metal (Pequeño)</t>
  </si>
  <si>
    <t>M26033</t>
  </si>
  <si>
    <t>Letreros hospitalario en vinil, marco en metal, medida 3.50x0.40m</t>
  </si>
  <si>
    <t>Lija de Agua 220</t>
  </si>
  <si>
    <t>Lija de Agua 360</t>
  </si>
  <si>
    <t>Llave de paso PVC bola 1/2</t>
  </si>
  <si>
    <t>M98191</t>
  </si>
  <si>
    <t>Llave para Bebedero Macho</t>
  </si>
  <si>
    <t>2.3.7.1.06</t>
  </si>
  <si>
    <t>M25101</t>
  </si>
  <si>
    <t>Lubricante size 50"</t>
  </si>
  <si>
    <t>M10156</t>
  </si>
  <si>
    <t>Maceta C/Mango de 3 lbra</t>
  </si>
  <si>
    <t>M07471</t>
  </si>
  <si>
    <t>Main Breaker, Trifásico de 400Amp</t>
  </si>
  <si>
    <t>M0627</t>
  </si>
  <si>
    <t>Manguera de Incendio</t>
  </si>
  <si>
    <t>M10137</t>
  </si>
  <si>
    <t>Manómetro para Refrigeración</t>
  </si>
  <si>
    <t>M0379</t>
  </si>
  <si>
    <t>Masilla Para Yeso (Cubeta)</t>
  </si>
  <si>
    <t>Metanol Galón</t>
  </si>
  <si>
    <t>M0382</t>
  </si>
  <si>
    <t>Metil 12 Top Top</t>
  </si>
  <si>
    <t>M0381</t>
  </si>
  <si>
    <t>Mostrador de Chirrot C/Patas Metal</t>
  </si>
  <si>
    <t>M2912</t>
  </si>
  <si>
    <t>Motocicletas 125cc</t>
  </si>
  <si>
    <t>M15792</t>
  </si>
  <si>
    <t>Neumatico 245-60-R18 (Goma) unidad</t>
  </si>
  <si>
    <t>M24738</t>
  </si>
  <si>
    <t>Neumatico 245-70-19.5 R (Goma) unidad</t>
  </si>
  <si>
    <t>M0389</t>
  </si>
  <si>
    <t>Nevera Ejecutiva 4 pies Color Blanco</t>
  </si>
  <si>
    <t>M24301</t>
  </si>
  <si>
    <t>Niple Galvanizado de 1/4 x 3</t>
  </si>
  <si>
    <t>M26062</t>
  </si>
  <si>
    <t>Organizador de baño, tipo tramo 12x18 pulgada</t>
  </si>
  <si>
    <t>M26063</t>
  </si>
  <si>
    <t>Organizador de baño, tipo tramo 12X24 pulg.</t>
  </si>
  <si>
    <t>M0393</t>
  </si>
  <si>
    <t>Párales 2 1/2 x 10</t>
  </si>
  <si>
    <t>M0394</t>
  </si>
  <si>
    <t>Pesos Completos (Brazo, Medidor y Plato)</t>
  </si>
  <si>
    <t>M0395</t>
  </si>
  <si>
    <t>Picos Con Su Palo</t>
  </si>
  <si>
    <t>Pin de Seguridad, en Acero</t>
  </si>
  <si>
    <t>M20610</t>
  </si>
  <si>
    <t>Pino Tratado 1"x12"x14"</t>
  </si>
  <si>
    <t>M0289</t>
  </si>
  <si>
    <t>Pintura Acrilica blanco colonial 66</t>
  </si>
  <si>
    <t>Pintura Acrilica Superior blanco 60</t>
  </si>
  <si>
    <t>Pintura Azul Turquesa Acrílico</t>
  </si>
  <si>
    <t>Pintura Blanco 00, Semi-Gloss galón</t>
  </si>
  <si>
    <t>Pintura Esmalte Aluminio</t>
  </si>
  <si>
    <t>Pintura Esmalte Amarillo Trafico Galón</t>
  </si>
  <si>
    <t>Pintura esmalte industrial Blanco 00 (1/4 galón)</t>
  </si>
  <si>
    <t>Pintura Esmalte Industrial Blanco 00 Galón</t>
  </si>
  <si>
    <t>Pintura Esmalte Industrial Oxido Rojo Galon</t>
  </si>
  <si>
    <t>Pintura Esmalte Industrial Rojo Chino Galon</t>
  </si>
  <si>
    <t>Pintura Rojo Positivo Acrílico</t>
  </si>
  <si>
    <t>M0578</t>
  </si>
  <si>
    <t>Plafón de Fibra de Vidrio 2x4</t>
  </si>
  <si>
    <t>M0400</t>
  </si>
  <si>
    <t>Plana Empañete Albañilería</t>
  </si>
  <si>
    <t>M0540</t>
  </si>
  <si>
    <t>Plancha de MDF 5/8  (4X8)</t>
  </si>
  <si>
    <t>M20697</t>
  </si>
  <si>
    <t>Planchuela 1 1/2x3/16x20</t>
  </si>
  <si>
    <t>M0334</t>
  </si>
  <si>
    <t xml:space="preserve">Porta batas </t>
  </si>
  <si>
    <t>Porta Brochurs Impresos 1/8" y 3/16" Acrilicos c/logo institucional</t>
  </si>
  <si>
    <t>M7006</t>
  </si>
  <si>
    <t>Porta Electrodos</t>
  </si>
  <si>
    <t>M24558</t>
  </si>
  <si>
    <t>Porta papel en acero inoxidable, 15 x 10 cm</t>
  </si>
  <si>
    <t>Power Pack P/Aire Acondicionado Grande</t>
  </si>
  <si>
    <t>M20470</t>
  </si>
  <si>
    <t>Power Pack P/Aire Acondicionado Pequeño</t>
  </si>
  <si>
    <t>Punta estria #2</t>
  </si>
  <si>
    <t>Reducción PVC Presión 1x1/2</t>
  </si>
  <si>
    <t>Refrigerante R-22 Tanque 30 lb</t>
  </si>
  <si>
    <t>Refrigerante R-410, Tanque de 30 Libras</t>
  </si>
  <si>
    <t>2.3.6.1.01</t>
  </si>
  <si>
    <t>Remaches de aluminio 3/16 x 5/8</t>
  </si>
  <si>
    <t>M08261</t>
  </si>
  <si>
    <t xml:space="preserve">Rollo plastivo estirable </t>
  </si>
  <si>
    <t>M13891</t>
  </si>
  <si>
    <t>Secadora de Manos</t>
  </si>
  <si>
    <t>M1389</t>
  </si>
  <si>
    <t>Secante P/Acabado Lata 1 litro</t>
  </si>
  <si>
    <t>M979010</t>
  </si>
  <si>
    <t>Señalitica en Estirene, 15" X 5" (Salida de Emergencia)</t>
  </si>
  <si>
    <t>Serrucho Marca Segueta</t>
  </si>
  <si>
    <t>M0841</t>
  </si>
  <si>
    <t>Silicon Vela Unidad</t>
  </si>
  <si>
    <t>M04182</t>
  </si>
  <si>
    <t>Silla de Visita p/una Persona Negra</t>
  </si>
  <si>
    <t>M04181</t>
  </si>
  <si>
    <t>Silla de Visita Tres Plazas Gris y Negro</t>
  </si>
  <si>
    <t>M3028</t>
  </si>
  <si>
    <t>Silla para Cajero en Tela con Descansa Pies sin Brazos</t>
  </si>
  <si>
    <t>M0423</t>
  </si>
  <si>
    <t>Silla Secretarial con Brazos Negro</t>
  </si>
  <si>
    <t>M0419</t>
  </si>
  <si>
    <t>Sillas del Comedor</t>
  </si>
  <si>
    <t>M0421</t>
  </si>
  <si>
    <t>Sillas Plásticas Manaplas</t>
  </si>
  <si>
    <t>M24356</t>
  </si>
  <si>
    <t>Socalos para lamparas de 24</t>
  </si>
  <si>
    <t>M8026</t>
  </si>
  <si>
    <t>Soga de Nylon Amarillo Yarda</t>
  </si>
  <si>
    <t>2.3.7.2.01</t>
  </si>
  <si>
    <t>M1353</t>
  </si>
  <si>
    <t>Solución para Bateria</t>
  </si>
  <si>
    <t>Sostenedor ( P/Colgar Suapers, Escobas )</t>
  </si>
  <si>
    <t>M01272</t>
  </si>
  <si>
    <t>Sticker en Vinil Adhesivo Laminado Matte, 6" X 3" (EMPUJE)</t>
  </si>
  <si>
    <t>M01271</t>
  </si>
  <si>
    <t>Sticker en Vinil Adhesivo Laminado Matte, 6" X 3" (HALE)</t>
  </si>
  <si>
    <t>Tapa Inodoro</t>
  </si>
  <si>
    <t>Tapa P/ Tomacorrientes doble 2x4</t>
  </si>
  <si>
    <t>Tape Electrico 3,600 Rollo</t>
  </si>
  <si>
    <t>Tapon PVC  1 1/2"</t>
  </si>
  <si>
    <t>Tapon PVC 1/2</t>
  </si>
  <si>
    <t>Tarugo de Plomo de 1/2"x2 UND</t>
  </si>
  <si>
    <t>Tee PVC 1/2"</t>
  </si>
  <si>
    <t>Tela de Fibra de Vidrio (Yarda)</t>
  </si>
  <si>
    <t>M24777</t>
  </si>
  <si>
    <t>Tenaza</t>
  </si>
  <si>
    <t>M20868</t>
  </si>
  <si>
    <t>Terminal de bateria p/inversor</t>
  </si>
  <si>
    <t>M12661</t>
  </si>
  <si>
    <t>Terminal Simple, 250Amp.</t>
  </si>
  <si>
    <t>Terminales Grde. o Clavijas P/Cable de Telef. Unidad</t>
  </si>
  <si>
    <t>M0278</t>
  </si>
  <si>
    <t>Thinner Agalón</t>
  </si>
  <si>
    <t>Thinner TH30-32, 1/2 GL.</t>
  </si>
  <si>
    <t>M21912</t>
  </si>
  <si>
    <t>Tinacos de 265 gls</t>
  </si>
  <si>
    <t>Tiradores (Boton)</t>
  </si>
  <si>
    <t>Tomacorriente Doble 220</t>
  </si>
  <si>
    <t>Tornillo Diablito 1/2x8 Unidad</t>
  </si>
  <si>
    <t>Tornillo Expansible en Metal P/Concreto 1/2x2 (Unidad)</t>
  </si>
  <si>
    <t>Transformador 120/277 V</t>
  </si>
  <si>
    <t>Transformador PL de 42W</t>
  </si>
  <si>
    <t>M10085</t>
  </si>
  <si>
    <t>Tubería de Cobre para Aire Acondicionado 1/2 x 0.023" Rollo</t>
  </si>
  <si>
    <t>Tubería de Cobre para Aire Acondicionado 1/4 x 0.024" Rollo</t>
  </si>
  <si>
    <t>Tubería de Cobre para Aire Acondicionado 3/4 x 0.023" Rollo</t>
  </si>
  <si>
    <t>Tubería de Cobre para Aire Acondicionado 3/8 x 0.023" Rollo</t>
  </si>
  <si>
    <t>M0843</t>
  </si>
  <si>
    <t>Tubería de Cobre para Aire Acondicionado 5/8 x 0.023" Rollo</t>
  </si>
  <si>
    <t>M6003.</t>
  </si>
  <si>
    <t>Tubería de Cobre para Aire Acondicionado 7/8 x 0.023" Rollo</t>
  </si>
  <si>
    <t>Tubería EMT 1"</t>
  </si>
  <si>
    <t>M1557</t>
  </si>
  <si>
    <t>Tubo PVC 3 x 19</t>
  </si>
  <si>
    <t>M22961</t>
  </si>
  <si>
    <t>Tubo PVC 4 x 19</t>
  </si>
  <si>
    <t>M9042</t>
  </si>
  <si>
    <t>Tubo PVC SCH-40, 3/4 x 19</t>
  </si>
  <si>
    <t>M00523</t>
  </si>
  <si>
    <t>Tubo unión PVC 1</t>
  </si>
  <si>
    <t>M00525</t>
  </si>
  <si>
    <t>Tubo Y PVC 3 x3</t>
  </si>
  <si>
    <t>M00524</t>
  </si>
  <si>
    <t>Tubo Y PVC 4 x2</t>
  </si>
  <si>
    <t>Válvula de Salida para Inodoro</t>
  </si>
  <si>
    <t>M24787</t>
  </si>
  <si>
    <t>Valvula para tinaco 1/2 " unidad</t>
  </si>
  <si>
    <t>Vaso p/filtro de agua gasoil</t>
  </si>
  <si>
    <t>M4021</t>
  </si>
  <si>
    <t>Verificadora de Billete</t>
  </si>
  <si>
    <t>M00529</t>
  </si>
  <si>
    <t>Y PVC de 2 x 2</t>
  </si>
  <si>
    <t>M00528</t>
  </si>
  <si>
    <t>Y PVC de 4 x 3</t>
  </si>
  <si>
    <t>M23230</t>
  </si>
  <si>
    <t>Yee PVC 2" Dr.</t>
  </si>
  <si>
    <t>M23231</t>
  </si>
  <si>
    <t>Yee PVC 3" Dr.</t>
  </si>
  <si>
    <t>M23232</t>
  </si>
  <si>
    <t>Yee PVC 3" x 2"Dr.</t>
  </si>
  <si>
    <t>M23233</t>
  </si>
  <si>
    <t>Yee PVC 4" x 2"Dr.</t>
  </si>
  <si>
    <t>M1740</t>
  </si>
  <si>
    <t>Zafacon c/tapa y Pedal 8L Blanco</t>
  </si>
  <si>
    <t>M24635</t>
  </si>
  <si>
    <t>Zafacon Grande 35 gls. color negro unidad</t>
  </si>
  <si>
    <t>M1208</t>
  </si>
  <si>
    <t>Zafacón plástico Oficina, Negro, rectangular, 7 gl unidad</t>
  </si>
  <si>
    <t>Batería 12 V 260AH</t>
  </si>
  <si>
    <t>Goma 750/16</t>
  </si>
  <si>
    <t>Lija de agua grano 150</t>
  </si>
  <si>
    <t>Lija de agua grano 240</t>
  </si>
  <si>
    <t>Relleno Blanco Galon</t>
  </si>
  <si>
    <t>S/C13</t>
  </si>
  <si>
    <t>Pintura Agrilica Blanco 00 Galon</t>
  </si>
  <si>
    <t>S/C14</t>
  </si>
  <si>
    <t>Disco Lija #80</t>
  </si>
  <si>
    <t>S/C15</t>
  </si>
  <si>
    <t>Rolo</t>
  </si>
  <si>
    <t>S/C16</t>
  </si>
  <si>
    <t>Brocha de 2</t>
  </si>
  <si>
    <t>S/C17</t>
  </si>
  <si>
    <t>Brocha de 3</t>
  </si>
  <si>
    <t>S/C18</t>
  </si>
  <si>
    <t>Esmalte Negro Mate Galón</t>
  </si>
  <si>
    <t>S/C19</t>
  </si>
  <si>
    <t>Esmalte Naranja Galón</t>
  </si>
  <si>
    <t>S/C20</t>
  </si>
  <si>
    <t>Esmalte Azul Galón</t>
  </si>
  <si>
    <t>S/C21</t>
  </si>
  <si>
    <t>Impermeabilizante de Techo en Polvo, Cubeta de 5 Galones</t>
  </si>
  <si>
    <t>S/C22</t>
  </si>
  <si>
    <t>Pintura Almendra Satinada Preparada, Galón</t>
  </si>
  <si>
    <t>S/C23</t>
  </si>
  <si>
    <t>Disolvente Poliuretano, Galón</t>
  </si>
  <si>
    <t>S/C24</t>
  </si>
  <si>
    <t>Baterías N100</t>
  </si>
  <si>
    <t>S/C25</t>
  </si>
  <si>
    <t>Coolan GLS</t>
  </si>
  <si>
    <t>N/A</t>
  </si>
  <si>
    <t>GALON</t>
  </si>
  <si>
    <t>CUBETA</t>
  </si>
  <si>
    <t>S/C26</t>
  </si>
  <si>
    <t>S/C27</t>
  </si>
  <si>
    <t>S/C28</t>
  </si>
  <si>
    <t>S/C29</t>
  </si>
  <si>
    <t>S/C30</t>
  </si>
  <si>
    <t>S/C31</t>
  </si>
  <si>
    <t>S/C32</t>
  </si>
  <si>
    <t>S/C33</t>
  </si>
  <si>
    <t>S/C34</t>
  </si>
  <si>
    <t>S/C35</t>
  </si>
  <si>
    <t>S/C36</t>
  </si>
  <si>
    <t>S/C37</t>
  </si>
  <si>
    <t>S/C38</t>
  </si>
  <si>
    <t>S/C39</t>
  </si>
  <si>
    <t>S/C40</t>
  </si>
  <si>
    <t>S/C41</t>
  </si>
  <si>
    <t>S/C42</t>
  </si>
  <si>
    <t>S/C43</t>
  </si>
  <si>
    <t xml:space="preserve">Tubo 2x2x20 Negro Grueso </t>
  </si>
  <si>
    <t xml:space="preserve">Tubo 2x4x20 Negro Grueso </t>
  </si>
  <si>
    <t>Tornillo Hilti de 5x1/2 para Concreto</t>
  </si>
  <si>
    <t>Electrodo Universal 03/32 60/13</t>
  </si>
  <si>
    <t>CAJA</t>
  </si>
  <si>
    <t>Disco de Corte de Cortadora 14x3/32 Truper</t>
  </si>
  <si>
    <t>Disco de Pulidora de 9 de Corte Fino</t>
  </si>
  <si>
    <t>Careta de Soldar</t>
  </si>
  <si>
    <t>Guantes de Soldar leather Gris A</t>
  </si>
  <si>
    <t>Alambre Trinchera</t>
  </si>
  <si>
    <t>ROLLO</t>
  </si>
  <si>
    <t xml:space="preserve">Alambre #10 para Instalacin Alambre Trinchera </t>
  </si>
  <si>
    <t>LBS</t>
  </si>
  <si>
    <t>Placas de 1/4 10 de 8x6</t>
  </si>
  <si>
    <t>P2</t>
  </si>
  <si>
    <t>Sevicio de Perforación</t>
  </si>
  <si>
    <t>Alambre Dulce</t>
  </si>
  <si>
    <t>Barrera de 1/2x6 Taladro Hiltil</t>
  </si>
  <si>
    <t>Angular de 1 1/4x1/8x20</t>
  </si>
  <si>
    <t>Angular de 1 1/2x1/8x20</t>
  </si>
  <si>
    <t>Rueda Pequeña</t>
  </si>
  <si>
    <t>Flex Rex 1/4 Tropical</t>
  </si>
  <si>
    <t>TOTAL GENERAL RD$</t>
  </si>
  <si>
    <t>KETTY GRISERT PEREZ SANTANA</t>
  </si>
  <si>
    <t>DIVISION DE SERVICIOS GENERALES</t>
  </si>
  <si>
    <t>LIC. NELSON ALCIBIADES MINYETY</t>
  </si>
  <si>
    <t>DEPARTAMENTO ADMINISTRATIVO</t>
  </si>
  <si>
    <t>LIC. GEORGINA VICTORIANO MORENO</t>
  </si>
  <si>
    <t xml:space="preserve"> </t>
  </si>
  <si>
    <t>S/C44</t>
  </si>
  <si>
    <t>S/C45</t>
  </si>
  <si>
    <t>Bisagra tipo piano</t>
  </si>
  <si>
    <t>S/C46</t>
  </si>
  <si>
    <t>Catalizador No.21 5L cabado blanco</t>
  </si>
  <si>
    <t>Lija No.100</t>
  </si>
  <si>
    <t>Lacapol 351 4LT blanco semimate 40</t>
  </si>
  <si>
    <t>S/C47</t>
  </si>
  <si>
    <t>Llave de rueda en cruceta para camiones</t>
  </si>
  <si>
    <t>S/C48</t>
  </si>
  <si>
    <t>S/C49</t>
  </si>
  <si>
    <t>Gato tijera para camiones</t>
  </si>
  <si>
    <t>S/C50</t>
  </si>
  <si>
    <t>Lleve de rueda 37 mm para camiones</t>
  </si>
  <si>
    <t>S/C51</t>
  </si>
  <si>
    <t>Gato hidraulico de 15 toneladas para camiones</t>
  </si>
  <si>
    <t>S/C52</t>
  </si>
  <si>
    <t>Letrero acrilicos transparente, tam. 15.5x23 pulg. Blackup completo</t>
  </si>
  <si>
    <t>S/C53</t>
  </si>
  <si>
    <t>Letrero hospitario confeccionado en pandereta, tamaño (3.0x1.0)</t>
  </si>
  <si>
    <t>S/C54</t>
  </si>
  <si>
    <t>S/C55</t>
  </si>
  <si>
    <t>S/C56</t>
  </si>
  <si>
    <t>S/C57</t>
  </si>
  <si>
    <t>S/C58</t>
  </si>
  <si>
    <t>S/C59</t>
  </si>
  <si>
    <t>S/C60</t>
  </si>
  <si>
    <t>S/C61</t>
  </si>
  <si>
    <t>S/C62</t>
  </si>
  <si>
    <t>Plancha densglass 1/2x4x8</t>
  </si>
  <si>
    <t>Tornillo autobarrena de plancha 1-1/4 libra</t>
  </si>
  <si>
    <t>Esquinerometalico de 10 cal. 30 IP (caja 1/50)</t>
  </si>
  <si>
    <t>Pintura color mamey en esmalte</t>
  </si>
  <si>
    <t>Masking tape</t>
  </si>
  <si>
    <t>Funda de mortero seco blanco 50 lb</t>
  </si>
  <si>
    <t>Rolo completo pequeño con su barra</t>
  </si>
  <si>
    <t>Columna1</t>
  </si>
  <si>
    <t>Barpino (relleno blanco)</t>
  </si>
  <si>
    <t>Alambre dulce</t>
  </si>
  <si>
    <t>Codo PVC  1/2</t>
  </si>
  <si>
    <t>S/C63</t>
  </si>
  <si>
    <t>S/C64</t>
  </si>
  <si>
    <t>Codo PVC  4 x 90</t>
  </si>
  <si>
    <t>Compresor  de 36000 BTU</t>
  </si>
  <si>
    <t>S/C66</t>
  </si>
  <si>
    <t>S/C65</t>
  </si>
  <si>
    <t>Disco pulir de 80</t>
  </si>
  <si>
    <t>S/C67</t>
  </si>
  <si>
    <t>Lija de agua 180</t>
  </si>
  <si>
    <t>S/C68</t>
  </si>
  <si>
    <t>Mota para pintar</t>
  </si>
  <si>
    <t>S/C69</t>
  </si>
  <si>
    <t>Pintura esmalte negro</t>
  </si>
  <si>
    <t>S/C70</t>
  </si>
  <si>
    <t>Pintura esmalte negro 07</t>
  </si>
  <si>
    <t>S/C71</t>
  </si>
  <si>
    <t>Pintura ultra acrilica satina 53</t>
  </si>
  <si>
    <t>S/C72</t>
  </si>
  <si>
    <t>Tanque de basura</t>
  </si>
  <si>
    <t>S/C73</t>
  </si>
  <si>
    <t>S/C74</t>
  </si>
  <si>
    <t>S/C75</t>
  </si>
  <si>
    <t>S/C76</t>
  </si>
  <si>
    <t>S/C77</t>
  </si>
  <si>
    <t>S/C78</t>
  </si>
  <si>
    <t>S/C79</t>
  </si>
  <si>
    <t>S/C80</t>
  </si>
  <si>
    <t>S/C81</t>
  </si>
  <si>
    <t>S/C82</t>
  </si>
  <si>
    <t>S/C83</t>
  </si>
  <si>
    <t>S/C84</t>
  </si>
  <si>
    <t>S/C85</t>
  </si>
  <si>
    <t>S/C86</t>
  </si>
  <si>
    <t>S/C87</t>
  </si>
  <si>
    <t>S/C88</t>
  </si>
  <si>
    <t>S/C89</t>
  </si>
  <si>
    <t>S/C90</t>
  </si>
  <si>
    <t>S/C91</t>
  </si>
  <si>
    <t>S/C92</t>
  </si>
  <si>
    <t>S/C93</t>
  </si>
  <si>
    <t>S/C94</t>
  </si>
  <si>
    <t>S/C95</t>
  </si>
  <si>
    <t>S/C96</t>
  </si>
  <si>
    <t>S/C97</t>
  </si>
  <si>
    <t>S/C98</t>
  </si>
  <si>
    <t>Derretido para piso</t>
  </si>
  <si>
    <t>Tubo HG 2 pulgas</t>
  </si>
  <si>
    <t xml:space="preserve">Varilla 3/8 construcción </t>
  </si>
  <si>
    <t>Arena gruesa</t>
  </si>
  <si>
    <t>METRO</t>
  </si>
  <si>
    <t>Graba 3/8 2 M</t>
  </si>
  <si>
    <t>Block 4 pulgada</t>
  </si>
  <si>
    <t>Abanico de pared mamey</t>
  </si>
  <si>
    <t>Extintor 10 libras</t>
  </si>
  <si>
    <t>Lampara de pared (Bombilla)</t>
  </si>
  <si>
    <t>Lampara de 3 tubo</t>
  </si>
  <si>
    <t>Inodoro</t>
  </si>
  <si>
    <t>Alambre # 8 blanco</t>
  </si>
  <si>
    <t>Alambre # 8 rojo</t>
  </si>
  <si>
    <t>Alambre de goma de 2</t>
  </si>
  <si>
    <t>Alambre #10 negro</t>
  </si>
  <si>
    <t>Goma 195/R15</t>
  </si>
  <si>
    <t>Archivo moder 3 gab.</t>
  </si>
  <si>
    <t>Tomacorriente 220 de 1</t>
  </si>
  <si>
    <t>Bala furminante</t>
  </si>
  <si>
    <t xml:space="preserve">Pin con arandela </t>
  </si>
  <si>
    <t>S/C99</t>
  </si>
  <si>
    <t>S/C100</t>
  </si>
  <si>
    <t>S/C101</t>
  </si>
  <si>
    <t>S/C102</t>
  </si>
  <si>
    <t>S/C103</t>
  </si>
  <si>
    <t>Bombillo para lampara tipo secador</t>
  </si>
  <si>
    <t>Tornillo diablito 2x6</t>
  </si>
  <si>
    <t>Pata de chivo</t>
  </si>
  <si>
    <t>Pegamento para concreto galon</t>
  </si>
  <si>
    <t>Pivot</t>
  </si>
  <si>
    <t>Lavamano</t>
  </si>
  <si>
    <t>Adiptivo adherente para concreto</t>
  </si>
  <si>
    <t>Cerradura para puerta comercial</t>
  </si>
  <si>
    <t>Desague de piso 2 pulg.</t>
  </si>
  <si>
    <t>S/C104</t>
  </si>
  <si>
    <t>S/C105</t>
  </si>
  <si>
    <t>S/C106</t>
  </si>
  <si>
    <t>S/C107</t>
  </si>
  <si>
    <t>S/C108</t>
  </si>
  <si>
    <t>S/C109</t>
  </si>
  <si>
    <t>S/C110</t>
  </si>
  <si>
    <t>S/C111</t>
  </si>
  <si>
    <t>S/C112</t>
  </si>
  <si>
    <t>S/C113</t>
  </si>
  <si>
    <t>S/C114</t>
  </si>
  <si>
    <t>S/C115</t>
  </si>
  <si>
    <t>S/C116</t>
  </si>
  <si>
    <t>S/C117</t>
  </si>
  <si>
    <t>S/C118</t>
  </si>
  <si>
    <t>S/C119</t>
  </si>
  <si>
    <t>S/C120</t>
  </si>
  <si>
    <t>S/C121</t>
  </si>
  <si>
    <t>S/C122</t>
  </si>
  <si>
    <t>S/C123</t>
  </si>
  <si>
    <t>S/C124</t>
  </si>
  <si>
    <t>Resbaladores</t>
  </si>
  <si>
    <t>Tarugo verde</t>
  </si>
  <si>
    <t>Disco de corte 14 púlg. Metal</t>
  </si>
  <si>
    <t>Masilla agrilica galon</t>
  </si>
  <si>
    <t>Clavo dulce 3 pulg.</t>
  </si>
  <si>
    <t>Paneles de distribución 6-12 circuito</t>
  </si>
  <si>
    <t>Brazo Hidraulico pequeño</t>
  </si>
  <si>
    <t>Refuerzo en L</t>
  </si>
  <si>
    <t xml:space="preserve">Llave mescaldora </t>
  </si>
  <si>
    <t>Letreros de Farmacia grande</t>
  </si>
  <si>
    <t>Letrero de Farmacia pequño</t>
  </si>
  <si>
    <t>Plancha de Yeso 4 x 8 x 1 1/2</t>
  </si>
  <si>
    <t>Dispensador de gel</t>
  </si>
  <si>
    <t>Pintura agrilica Blanco hueso</t>
  </si>
  <si>
    <t>Pintura oxido negro</t>
  </si>
  <si>
    <t xml:space="preserve">Flex Rex </t>
  </si>
  <si>
    <t>Dispensador de papel toalla</t>
  </si>
  <si>
    <t>Dispensador plastico papel higienico</t>
  </si>
  <si>
    <t>Bebedero</t>
  </si>
  <si>
    <t>Sillas secretarial semi ejecutiva</t>
  </si>
  <si>
    <t>Escritorio en L</t>
  </si>
  <si>
    <t xml:space="preserve">Credenza </t>
  </si>
  <si>
    <t>Escritorio mediano madera/metal</t>
  </si>
  <si>
    <t xml:space="preserve">Escritorio grande halla </t>
  </si>
  <si>
    <t>Escritorio mediano madera</t>
  </si>
  <si>
    <t>planchuela 2 x 3/8 pulgada</t>
  </si>
  <si>
    <t>Cemento gris funda</t>
  </si>
  <si>
    <t>Mezcla antillana</t>
  </si>
  <si>
    <t>Existencia.</t>
  </si>
  <si>
    <t>S/C125</t>
  </si>
  <si>
    <t>S/C126</t>
  </si>
  <si>
    <t>S/C127</t>
  </si>
  <si>
    <t>S/C128</t>
  </si>
  <si>
    <t>S/C129</t>
  </si>
  <si>
    <t>Correspondiente al: 31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</si>
</sst>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2"/>
      <color rgb="FF000000"/>
      <name val="Centaur"/>
      <family val="1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sz val="12"/>
      <name val="Monotype Corsiva"/>
      <family val="4"/>
    </font>
    <font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43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0" xfId="0" applyFont="1"/>
    <xf numFmtId="43" fontId="0" fillId="0" borderId="0" xfId="4" applyFont="1"/>
    <xf numFmtId="43" fontId="0" fillId="0" borderId="0" xfId="4" applyFont="1" applyFill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Fill="1" applyAlignment="1">
      <alignment horizontal="right"/>
    </xf>
    <xf numFmtId="3" fontId="0" fillId="0" borderId="0" xfId="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" applyFont="1"/>
    <xf numFmtId="3" fontId="1" fillId="0" borderId="0" xfId="4" applyNumberFormat="1" applyFont="1" applyAlignment="1">
      <alignment horizontal="center"/>
    </xf>
    <xf numFmtId="14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3" xfId="4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3" fillId="0" borderId="2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0" fillId="0" borderId="0" xfId="4" applyNumberFormat="1" applyFont="1"/>
    <xf numFmtId="164" fontId="0" fillId="0" borderId="0" xfId="4" applyNumberFormat="1" applyFont="1" applyFill="1"/>
    <xf numFmtId="164" fontId="12" fillId="2" borderId="3" xfId="4" applyNumberFormat="1" applyFont="1" applyFill="1" applyBorder="1" applyAlignment="1">
      <alignment horizontal="center" vertical="center" wrapText="1"/>
    </xf>
    <xf numFmtId="164" fontId="1" fillId="0" borderId="0" xfId="4" applyNumberFormat="1" applyFont="1"/>
    <xf numFmtId="164" fontId="3" fillId="0" borderId="0" xfId="4" applyNumberFormat="1" applyFont="1"/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left"/>
    </xf>
    <xf numFmtId="3" fontId="18" fillId="3" borderId="1" xfId="0" applyNumberFormat="1" applyFont="1" applyFill="1" applyBorder="1" applyAlignment="1">
      <alignment horizontal="center"/>
    </xf>
    <xf numFmtId="43" fontId="11" fillId="0" borderId="1" xfId="4" applyFont="1" applyFill="1" applyBorder="1" applyAlignment="1">
      <alignment vertical="center" wrapText="1"/>
    </xf>
    <xf numFmtId="164" fontId="11" fillId="0" borderId="1" xfId="4" applyNumberFormat="1" applyFont="1" applyFill="1" applyBorder="1" applyAlignment="1">
      <alignment horizontal="center" vertical="center" wrapText="1"/>
    </xf>
    <xf numFmtId="164" fontId="11" fillId="0" borderId="1" xfId="4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/>
    </xf>
    <xf numFmtId="0" fontId="20" fillId="3" borderId="1" xfId="0" quotePrefix="1" applyFont="1" applyFill="1" applyBorder="1"/>
    <xf numFmtId="0" fontId="19" fillId="3" borderId="1" xfId="0" quotePrefix="1" applyFont="1" applyFill="1" applyBorder="1" applyAlignment="1">
      <alignment horizontal="center" vertical="center" wrapText="1"/>
    </xf>
    <xf numFmtId="0" fontId="15" fillId="3" borderId="1" xfId="0" quotePrefix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/>
    <xf numFmtId="0" fontId="22" fillId="0" borderId="1" xfId="0" applyFont="1" applyBorder="1"/>
    <xf numFmtId="0" fontId="0" fillId="3" borderId="0" xfId="0" applyFill="1"/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9" fillId="0" borderId="1" xfId="0" quotePrefix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/>
    </xf>
    <xf numFmtId="164" fontId="15" fillId="0" borderId="1" xfId="4" applyNumberFormat="1" applyFont="1" applyFill="1" applyBorder="1" applyAlignment="1">
      <alignment horizontal="center" vertical="center" wrapText="1"/>
    </xf>
    <xf numFmtId="164" fontId="15" fillId="0" borderId="1" xfId="4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 applyProtection="1">
      <alignment horizontal="left"/>
      <protection locked="0"/>
    </xf>
    <xf numFmtId="0" fontId="15" fillId="0" borderId="1" xfId="0" applyNumberFormat="1" applyFont="1" applyFill="1" applyBorder="1" applyAlignment="1">
      <alignment vertical="center" wrapText="1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3" fontId="19" fillId="0" borderId="0" xfId="4" applyFont="1"/>
    <xf numFmtId="3" fontId="19" fillId="0" borderId="0" xfId="4" applyNumberFormat="1" applyFont="1" applyAlignment="1">
      <alignment horizontal="center"/>
    </xf>
    <xf numFmtId="164" fontId="19" fillId="0" borderId="0" xfId="4" applyNumberFormat="1" applyFont="1"/>
    <xf numFmtId="0" fontId="19" fillId="0" borderId="0" xfId="0" applyFont="1"/>
    <xf numFmtId="43" fontId="15" fillId="0" borderId="1" xfId="4" applyFont="1" applyFill="1" applyBorder="1"/>
    <xf numFmtId="43" fontId="15" fillId="0" borderId="1" xfId="4" applyFont="1" applyFill="1" applyBorder="1" applyAlignment="1">
      <alignment horizontal="center"/>
    </xf>
    <xf numFmtId="165" fontId="15" fillId="0" borderId="1" xfId="0" applyNumberFormat="1" applyFont="1" applyFill="1" applyBorder="1"/>
    <xf numFmtId="43" fontId="20" fillId="0" borderId="1" xfId="4" applyFont="1" applyFill="1" applyBorder="1"/>
    <xf numFmtId="0" fontId="23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43" fontId="19" fillId="4" borderId="8" xfId="4" applyFont="1" applyFill="1" applyBorder="1"/>
    <xf numFmtId="1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43" fontId="11" fillId="0" borderId="11" xfId="4" applyFont="1" applyFill="1" applyBorder="1" applyAlignment="1">
      <alignment horizontal="center" vertical="center" wrapText="1"/>
    </xf>
    <xf numFmtId="164" fontId="11" fillId="0" borderId="11" xfId="4" applyNumberFormat="1" applyFont="1" applyFill="1" applyBorder="1" applyAlignment="1">
      <alignment horizontal="center" vertical="center" wrapText="1"/>
    </xf>
    <xf numFmtId="164" fontId="11" fillId="0" borderId="11" xfId="4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 wrapText="1"/>
    </xf>
    <xf numFmtId="43" fontId="24" fillId="0" borderId="11" xfId="4" applyFont="1" applyFill="1" applyBorder="1" applyAlignment="1">
      <alignment horizontal="center" vertical="center" wrapText="1"/>
    </xf>
    <xf numFmtId="164" fontId="24" fillId="0" borderId="11" xfId="4" applyNumberFormat="1" applyFont="1" applyFill="1" applyBorder="1" applyAlignment="1">
      <alignment horizontal="center" vertical="center" wrapText="1"/>
    </xf>
    <xf numFmtId="164" fontId="24" fillId="0" borderId="11" xfId="4" applyNumberFormat="1" applyFont="1" applyBorder="1" applyAlignment="1">
      <alignment vertical="center" wrapText="1"/>
    </xf>
    <xf numFmtId="0" fontId="24" fillId="0" borderId="11" xfId="0" applyNumberFormat="1" applyFont="1" applyBorder="1" applyAlignment="1">
      <alignment vertical="center" wrapText="1"/>
    </xf>
    <xf numFmtId="0" fontId="24" fillId="3" borderId="11" xfId="0" applyFont="1" applyFill="1" applyBorder="1" applyAlignment="1" applyProtection="1">
      <alignment horizontal="left" vertical="center" wrapText="1"/>
      <protection locked="0"/>
    </xf>
    <xf numFmtId="3" fontId="0" fillId="5" borderId="0" xfId="4" applyNumberFormat="1" applyFont="1" applyFill="1" applyAlignment="1">
      <alignment horizontal="center"/>
    </xf>
    <xf numFmtId="3" fontId="19" fillId="5" borderId="0" xfId="4" applyNumberFormat="1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1" fillId="5" borderId="0" xfId="4" applyNumberFormat="1" applyFont="1" applyFill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3" borderId="9" xfId="4" applyNumberFormat="1" applyFont="1" applyFill="1" applyBorder="1" applyAlignment="1">
      <alignment horizontal="center" vertical="center" wrapText="1"/>
    </xf>
    <xf numFmtId="3" fontId="24" fillId="3" borderId="9" xfId="4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43" fontId="25" fillId="0" borderId="1" xfId="4" applyFont="1" applyFill="1" applyBorder="1" applyAlignment="1">
      <alignment horizontal="center" vertical="center" wrapText="1"/>
    </xf>
    <xf numFmtId="164" fontId="25" fillId="0" borderId="1" xfId="4" applyNumberFormat="1" applyFont="1" applyFill="1" applyBorder="1" applyAlignment="1">
      <alignment horizontal="center" vertical="center" wrapText="1"/>
    </xf>
    <xf numFmtId="164" fontId="25" fillId="0" borderId="1" xfId="4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" borderId="11" xfId="0" quotePrefix="1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vertical="center" wrapText="1"/>
    </xf>
    <xf numFmtId="3" fontId="25" fillId="3" borderId="11" xfId="0" applyNumberFormat="1" applyFont="1" applyFill="1" applyBorder="1" applyAlignment="1">
      <alignment horizontal="center" vertical="center" wrapText="1"/>
    </xf>
    <xf numFmtId="43" fontId="25" fillId="0" borderId="11" xfId="4" applyFont="1" applyFill="1" applyBorder="1" applyAlignment="1">
      <alignment horizontal="center" vertical="center" wrapText="1"/>
    </xf>
    <xf numFmtId="3" fontId="25" fillId="3" borderId="9" xfId="4" applyNumberFormat="1" applyFont="1" applyFill="1" applyBorder="1" applyAlignment="1">
      <alignment horizontal="center" vertical="center" wrapText="1"/>
    </xf>
    <xf numFmtId="164" fontId="25" fillId="0" borderId="11" xfId="4" applyNumberFormat="1" applyFont="1" applyFill="1" applyBorder="1" applyAlignment="1">
      <alignment horizontal="center" vertical="center" wrapText="1"/>
    </xf>
    <xf numFmtId="164" fontId="25" fillId="0" borderId="11" xfId="4" applyNumberFormat="1" applyFont="1" applyBorder="1" applyAlignment="1">
      <alignment vertical="center" wrapText="1"/>
    </xf>
    <xf numFmtId="0" fontId="25" fillId="0" borderId="11" xfId="0" applyNumberFormat="1" applyFont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1" xfId="0" quotePrefix="1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3" fontId="25" fillId="3" borderId="1" xfId="4" applyNumberFormat="1" applyFont="1" applyFill="1" applyBorder="1" applyAlignment="1">
      <alignment horizontal="center" vertical="center" wrapText="1"/>
    </xf>
    <xf numFmtId="0" fontId="25" fillId="3" borderId="11" xfId="0" applyNumberFormat="1" applyFont="1" applyFill="1" applyBorder="1" applyAlignment="1">
      <alignment horizontal="left" vertical="center" wrapText="1"/>
    </xf>
    <xf numFmtId="0" fontId="25" fillId="3" borderId="9" xfId="4" applyNumberFormat="1" applyFont="1" applyFill="1" applyBorder="1" applyAlignment="1">
      <alignment horizontal="center" vertical="center" wrapText="1"/>
    </xf>
    <xf numFmtId="43" fontId="0" fillId="3" borderId="0" xfId="4" applyFont="1" applyFill="1" applyBorder="1"/>
    <xf numFmtId="3" fontId="19" fillId="3" borderId="0" xfId="4" applyNumberFormat="1" applyFont="1" applyFill="1" applyAlignment="1">
      <alignment horizontal="center"/>
    </xf>
    <xf numFmtId="43" fontId="19" fillId="3" borderId="0" xfId="4" applyFont="1" applyFill="1"/>
    <xf numFmtId="0" fontId="0" fillId="3" borderId="2" xfId="0" applyFill="1" applyBorder="1" applyAlignment="1">
      <alignment horizontal="center"/>
    </xf>
    <xf numFmtId="43" fontId="11" fillId="6" borderId="1" xfId="4" applyFont="1" applyFill="1" applyBorder="1" applyAlignment="1">
      <alignment vertical="center" wrapText="1"/>
    </xf>
    <xf numFmtId="43" fontId="0" fillId="3" borderId="0" xfId="4" applyFont="1" applyFill="1"/>
    <xf numFmtId="0" fontId="11" fillId="3" borderId="1" xfId="4" applyNumberFormat="1" applyFont="1" applyFill="1" applyBorder="1" applyAlignment="1">
      <alignment horizontal="center" vertical="center" wrapText="1"/>
    </xf>
    <xf numFmtId="0" fontId="11" fillId="3" borderId="9" xfId="4" applyNumberFormat="1" applyFont="1" applyFill="1" applyBorder="1" applyAlignment="1">
      <alignment horizontal="center" vertical="center" wrapText="1"/>
    </xf>
    <xf numFmtId="0" fontId="24" fillId="3" borderId="9" xfId="4" applyNumberFormat="1" applyFont="1" applyFill="1" applyBorder="1" applyAlignment="1">
      <alignment horizontal="center" vertical="center" wrapText="1"/>
    </xf>
    <xf numFmtId="0" fontId="25" fillId="3" borderId="9" xfId="4" applyNumberFormat="1" applyFont="1" applyFill="1" applyBorder="1" applyAlignment="1">
      <alignment horizontal="center" wrapText="1"/>
    </xf>
    <xf numFmtId="0" fontId="25" fillId="3" borderId="1" xfId="4" applyNumberFormat="1" applyFont="1" applyFill="1" applyBorder="1" applyAlignment="1">
      <alignment horizontal="center" vertical="center" wrapText="1"/>
    </xf>
    <xf numFmtId="43" fontId="1" fillId="3" borderId="0" xfId="4" applyFont="1" applyFill="1"/>
    <xf numFmtId="4" fontId="0" fillId="3" borderId="0" xfId="0" applyNumberFormat="1" applyFill="1" applyAlignment="1">
      <alignment horizontal="right"/>
    </xf>
    <xf numFmtId="0" fontId="12" fillId="2" borderId="6" xfId="0" applyFont="1" applyFill="1" applyBorder="1" applyAlignment="1">
      <alignment horizontal="center" vertical="center" wrapText="1"/>
    </xf>
    <xf numFmtId="43" fontId="16" fillId="4" borderId="8" xfId="4" applyFont="1" applyFill="1" applyBorder="1"/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5">
    <cellStyle name="Millares" xfId="4" builtinId="3"/>
    <cellStyle name="Normal" xfId="0" builtinId="0"/>
    <cellStyle name="Normal 3 2" xfId="3"/>
    <cellStyle name="Normal 5" xfId="2"/>
    <cellStyle name="Normal 8" xfId="1"/>
  </cellStyles>
  <dxfs count="69"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_-;\-* #,##0_-;_-* &quot;-&quot;??_-;_-@_-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167" displayName="Tabla167" ref="C6:O443" totalsRowShown="0" headerRowDxfId="25" dataDxfId="23" headerRowBorderDxfId="24" tableBorderDxfId="22" totalsRowBorderDxfId="21">
  <autoFilter ref="C6:O443">
    <filterColumn colId="8">
      <filters>
        <filter val="1"/>
        <filter val="10"/>
        <filter val="100"/>
        <filter val="1000"/>
        <filter val="10000"/>
        <filter val="1001"/>
        <filter val="101"/>
        <filter val="104"/>
        <filter val="11"/>
        <filter val="110"/>
        <filter val="12"/>
        <filter val="1250"/>
        <filter val="13"/>
        <filter val="14"/>
        <filter val="140"/>
        <filter val="141"/>
        <filter val="142"/>
        <filter val="1422"/>
        <filter val="15"/>
        <filter val="150"/>
        <filter val="1500"/>
        <filter val="151"/>
        <filter val="16"/>
        <filter val="160"/>
        <filter val="1650"/>
        <filter val="166"/>
        <filter val="17"/>
        <filter val="174"/>
        <filter val="18"/>
        <filter val="187"/>
        <filter val="19"/>
        <filter val="190"/>
        <filter val="192"/>
        <filter val="2"/>
        <filter val="20"/>
        <filter val="200"/>
        <filter val="2000"/>
        <filter val="214"/>
        <filter val="2150"/>
        <filter val="22"/>
        <filter val="2250"/>
        <filter val="23"/>
        <filter val="231"/>
        <filter val="24"/>
        <filter val="244"/>
        <filter val="25"/>
        <filter val="26"/>
        <filter val="264"/>
        <filter val="27"/>
        <filter val="2705"/>
        <filter val="276"/>
        <filter val="28"/>
        <filter val="290"/>
        <filter val="3"/>
        <filter val="30"/>
        <filter val="31"/>
        <filter val="348"/>
        <filter val="36"/>
        <filter val="37"/>
        <filter val="38"/>
        <filter val="385"/>
        <filter val="39"/>
        <filter val="4"/>
        <filter val="40"/>
        <filter val="4000"/>
        <filter val="41"/>
        <filter val="412"/>
        <filter val="42"/>
        <filter val="43"/>
        <filter val="44"/>
        <filter val="45"/>
        <filter val="46"/>
        <filter val="47"/>
        <filter val="48"/>
        <filter val="49"/>
        <filter val="492"/>
        <filter val="5"/>
        <filter val="50"/>
        <filter val="500"/>
        <filter val="51"/>
        <filter val="52"/>
        <filter val="53"/>
        <filter val="54"/>
        <filter val="540"/>
        <filter val="55"/>
        <filter val="57"/>
        <filter val="6"/>
        <filter val="60"/>
        <filter val="600"/>
        <filter val="6000"/>
        <filter val="61"/>
        <filter val="637"/>
        <filter val="64"/>
        <filter val="65"/>
        <filter val="68"/>
        <filter val="69"/>
        <filter val="7"/>
        <filter val="70"/>
        <filter val="71"/>
        <filter val="73"/>
        <filter val="75"/>
        <filter val="76"/>
        <filter val="8"/>
        <filter val="80"/>
        <filter val="81"/>
        <filter val="83"/>
        <filter val="85"/>
        <filter val="86"/>
        <filter val="88"/>
        <filter val="9"/>
        <filter val="91"/>
        <filter val="98"/>
        <filter val="9802"/>
        <filter val="99"/>
      </filters>
    </filterColumn>
  </autoFilter>
  <sortState ref="C434:O434">
    <sortCondition descending="1" ref="G6:G443"/>
  </sortState>
  <tableColumns count="13">
    <tableColumn id="1" name="Fecha de registro/Recepcion" dataDxfId="20" totalsRowDxfId="19"/>
    <tableColumn id="12" name="Columna1" dataDxfId="18" totalsRowDxfId="17"/>
    <tableColumn id="2" name="Codigo de Bienes Nacionales (si aplica)" dataDxfId="16" totalsRowDxfId="15"/>
    <tableColumn id="3" name="Código Institucional" dataDxfId="14"/>
    <tableColumn id="4" name="Descripción del activo o bien" dataDxfId="13" totalsRowDxfId="12"/>
    <tableColumn id="5" name="Unidad de Medida" dataDxfId="11" totalsRowDxfId="10"/>
    <tableColumn id="6" name="Costo Unitario en RD$" dataDxfId="9" totalsRowDxfId="8" dataCellStyle="Millares"/>
    <tableColumn id="7" name="Valor Existencia actual en RD$" dataDxfId="7" totalsRowDxfId="6" dataCellStyle="Millares">
      <calculatedColumnFormula>+Tabla167[[#This Row],[Costo Unitario en RD$]]*Tabla167[[#This Row],[Existencia.]]</calculatedColumnFormula>
    </tableColumn>
    <tableColumn id="13" name="Existencia." dataDxfId="5" dataCellStyle="Millares"/>
    <tableColumn id="8" name="Existencia " dataDxfId="4" dataCellStyle="Millares"/>
    <tableColumn id="11" name="Entradas" dataDxfId="3" totalsRowDxfId="2" dataCellStyle="Millares">
      <calculatedColumnFormula>+LOOKUP(Tabla167[[#This Row],[Código Institucional]],#REF!,#REF!)</calculatedColumnFormula>
    </tableColumn>
    <tableColumn id="9" name="Salidas" dataDxfId="1" dataCellStyle="Millares">
      <calculatedColumnFormula>+LOOKUP(Tabla167[[#This Row],[Código Institucional]],#REF!,#REF!)</calculatedColumnFormula>
    </tableColumn>
    <tableColumn id="10" name="Existencia actual" dataDxfId="0">
      <calculatedColumnFormula>+Tabla167[[#This Row],[Existencia ]]+Tabla167[[#This Row],[Entradas]]-Tabla167[[#This Row],[Salidas]]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83"/>
  <sheetViews>
    <sheetView tabSelected="1" topLeftCell="C1" zoomScale="77" zoomScaleNormal="77" workbookViewId="0">
      <selection activeCell="H5" sqref="H5:L5"/>
    </sheetView>
  </sheetViews>
  <sheetFormatPr baseColWidth="10" defaultRowHeight="15"/>
  <cols>
    <col min="1" max="2" width="3.5703125" style="12" hidden="1" customWidth="1"/>
    <col min="3" max="3" width="13.85546875" style="14" customWidth="1"/>
    <col min="4" max="4" width="12.5703125" style="14" customWidth="1"/>
    <col min="5" max="5" width="15.42578125" style="15" customWidth="1"/>
    <col min="6" max="6" width="13.5703125" style="15" customWidth="1"/>
    <col min="7" max="7" width="54.42578125" style="27" customWidth="1"/>
    <col min="8" max="8" width="12" style="15" customWidth="1"/>
    <col min="9" max="9" width="14.28515625" style="16" customWidth="1"/>
    <col min="10" max="10" width="19.140625" style="16" customWidth="1"/>
    <col min="11" max="11" width="11.85546875" style="160" customWidth="1"/>
    <col min="12" max="12" width="17.85546875" style="120" hidden="1" customWidth="1"/>
    <col min="13" max="13" width="17.85546875" style="17" hidden="1" customWidth="1"/>
    <col min="14" max="14" width="0" style="40" hidden="1" customWidth="1"/>
    <col min="15" max="30" width="0" style="12" hidden="1" customWidth="1"/>
    <col min="31" max="16384" width="11.42578125" style="12"/>
  </cols>
  <sheetData>
    <row r="1" spans="1:15" customFormat="1">
      <c r="A1" s="12"/>
      <c r="B1" s="12"/>
      <c r="C1" s="2"/>
      <c r="D1" s="2"/>
      <c r="E1" s="2"/>
      <c r="F1" s="4"/>
      <c r="G1" s="8"/>
      <c r="H1" s="2"/>
      <c r="I1" s="6"/>
      <c r="J1" s="6"/>
      <c r="K1" s="154"/>
      <c r="L1" s="116"/>
      <c r="M1" s="10"/>
      <c r="N1" s="37"/>
    </row>
    <row r="2" spans="1:15" customFormat="1" ht="18.75">
      <c r="C2" s="164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35"/>
      <c r="N2" s="37"/>
    </row>
    <row r="3" spans="1:15" customFormat="1" ht="15.75">
      <c r="C3" s="165" t="s">
        <v>18</v>
      </c>
      <c r="D3" s="165"/>
      <c r="E3" s="165"/>
      <c r="F3" s="165"/>
      <c r="G3" s="165"/>
      <c r="H3" s="165"/>
      <c r="I3" s="165"/>
      <c r="J3" s="165"/>
      <c r="K3" s="165"/>
      <c r="L3" s="165"/>
      <c r="M3" s="36"/>
      <c r="N3" s="37"/>
    </row>
    <row r="4" spans="1:15" customFormat="1" ht="18.75">
      <c r="C4" s="164" t="s">
        <v>160</v>
      </c>
      <c r="D4" s="164"/>
      <c r="E4" s="164"/>
      <c r="F4" s="164"/>
      <c r="G4" s="164"/>
      <c r="H4" s="164"/>
      <c r="I4" s="164"/>
      <c r="J4" s="164"/>
      <c r="K4" s="164"/>
      <c r="L4" s="164"/>
      <c r="M4" s="35"/>
      <c r="N4" s="37"/>
    </row>
    <row r="5" spans="1:15" s="1" customFormat="1" ht="18.75">
      <c r="C5" s="32" t="s">
        <v>938</v>
      </c>
      <c r="D5" s="32"/>
      <c r="E5" s="32"/>
      <c r="F5" s="32"/>
      <c r="G5" s="32"/>
      <c r="H5" s="172"/>
      <c r="I5" s="172"/>
      <c r="J5" s="172"/>
      <c r="K5" s="172"/>
      <c r="L5" s="172"/>
      <c r="M5" s="43"/>
      <c r="N5" s="38"/>
    </row>
    <row r="6" spans="1:15" s="22" customFormat="1" ht="66" customHeight="1">
      <c r="C6" s="18" t="s">
        <v>2</v>
      </c>
      <c r="D6" s="18" t="s">
        <v>799</v>
      </c>
      <c r="E6" s="19" t="s">
        <v>3</v>
      </c>
      <c r="F6" s="19" t="s">
        <v>4</v>
      </c>
      <c r="G6" s="19" t="s">
        <v>5</v>
      </c>
      <c r="H6" s="19" t="s">
        <v>6</v>
      </c>
      <c r="I6" s="20" t="s">
        <v>7</v>
      </c>
      <c r="J6" s="19" t="s">
        <v>29</v>
      </c>
      <c r="K6" s="162" t="s">
        <v>932</v>
      </c>
      <c r="L6" s="21" t="s">
        <v>8</v>
      </c>
      <c r="M6" s="21" t="s">
        <v>21</v>
      </c>
      <c r="N6" s="39" t="s">
        <v>19</v>
      </c>
      <c r="O6" s="42" t="s">
        <v>20</v>
      </c>
    </row>
    <row r="7" spans="1:15" s="46" customFormat="1" ht="15.75">
      <c r="C7" s="57">
        <v>42520</v>
      </c>
      <c r="D7" s="57">
        <v>42520</v>
      </c>
      <c r="E7" s="58" t="s">
        <v>167</v>
      </c>
      <c r="F7" s="59" t="s">
        <v>168</v>
      </c>
      <c r="G7" s="50" t="s">
        <v>169</v>
      </c>
      <c r="H7" s="60" t="s">
        <v>170</v>
      </c>
      <c r="I7" s="91">
        <v>3799.07</v>
      </c>
      <c r="J7" s="53">
        <f>+Tabla167[[#This Row],[Costo Unitario en RD$]]*Tabla167[[#This Row],[Existencia.]]</f>
        <v>11397.210000000001</v>
      </c>
      <c r="K7" s="155">
        <v>3</v>
      </c>
      <c r="L7" s="60">
        <v>3</v>
      </c>
      <c r="M7" s="54" t="e">
        <f>+LOOKUP(Tabla167[[#This Row],[Código Institucional]],#REF!,#REF!)</f>
        <v>#REF!</v>
      </c>
      <c r="N7" s="55" t="e">
        <f>+LOOKUP(Tabla167[[#This Row],[Código Institucional]],#REF!,#REF!)</f>
        <v>#REF!</v>
      </c>
      <c r="O7" s="124" t="e">
        <f>+Tabla167[[#This Row],[Existencia ]]+Tabla167[[#This Row],[Entradas]]-Tabla167[[#This Row],[Salidas]]</f>
        <v>#REF!</v>
      </c>
    </row>
    <row r="8" spans="1:15" s="46" customFormat="1" ht="15.75">
      <c r="C8" s="57">
        <v>42584</v>
      </c>
      <c r="D8" s="57">
        <v>42584</v>
      </c>
      <c r="E8" s="58" t="s">
        <v>171</v>
      </c>
      <c r="F8" s="59" t="s">
        <v>118</v>
      </c>
      <c r="G8" s="50" t="s">
        <v>172</v>
      </c>
      <c r="H8" s="60" t="s">
        <v>170</v>
      </c>
      <c r="I8" s="91">
        <v>23.36</v>
      </c>
      <c r="J8" s="53">
        <f>+Tabla167[[#This Row],[Costo Unitario en RD$]]*Tabla167[[#This Row],[Existencia.]]</f>
        <v>1635.2</v>
      </c>
      <c r="K8" s="155">
        <v>70</v>
      </c>
      <c r="L8" s="60">
        <v>75</v>
      </c>
      <c r="M8" s="54" t="e">
        <f>+LOOKUP(Tabla167[[#This Row],[Código Institucional]],#REF!,#REF!)</f>
        <v>#REF!</v>
      </c>
      <c r="N8" s="55" t="e">
        <f>+LOOKUP(Tabla167[[#This Row],[Código Institucional]],#REF!,#REF!)</f>
        <v>#REF!</v>
      </c>
      <c r="O8" s="47" t="e">
        <f>+Tabla167[[#This Row],[Existencia ]]+Tabla167[[#This Row],[Entradas]]-Tabla167[[#This Row],[Salidas]]</f>
        <v>#REF!</v>
      </c>
    </row>
    <row r="9" spans="1:15" s="46" customFormat="1" ht="15.75">
      <c r="C9" s="57">
        <v>43307</v>
      </c>
      <c r="D9" s="57">
        <v>43307</v>
      </c>
      <c r="E9" s="58" t="s">
        <v>171</v>
      </c>
      <c r="F9" s="59" t="s">
        <v>134</v>
      </c>
      <c r="G9" s="61" t="s">
        <v>173</v>
      </c>
      <c r="H9" s="60" t="s">
        <v>170</v>
      </c>
      <c r="I9" s="91">
        <v>15.58</v>
      </c>
      <c r="J9" s="53">
        <f>+Tabla167[[#This Row],[Costo Unitario en RD$]]*Tabla167[[#This Row],[Existencia.]]</f>
        <v>155.80000000000001</v>
      </c>
      <c r="K9" s="155">
        <v>10</v>
      </c>
      <c r="L9" s="60">
        <v>50</v>
      </c>
      <c r="M9" s="54" t="e">
        <f>+LOOKUP(Tabla167[[#This Row],[Código Institucional]],#REF!,#REF!)</f>
        <v>#REF!</v>
      </c>
      <c r="N9" s="55" t="e">
        <f>+LOOKUP(Tabla167[[#This Row],[Código Institucional]],#REF!,#REF!)</f>
        <v>#REF!</v>
      </c>
      <c r="O9" s="47" t="e">
        <f>+Tabla167[[#This Row],[Existencia ]]+Tabla167[[#This Row],[Entradas]]-Tabla167[[#This Row],[Salidas]]</f>
        <v>#REF!</v>
      </c>
    </row>
    <row r="10" spans="1:15" s="46" customFormat="1" ht="15.75">
      <c r="C10" s="57">
        <v>44049</v>
      </c>
      <c r="D10" s="57">
        <v>44049</v>
      </c>
      <c r="E10" s="58" t="s">
        <v>171</v>
      </c>
      <c r="F10" s="59" t="s">
        <v>116</v>
      </c>
      <c r="G10" s="50" t="s">
        <v>117</v>
      </c>
      <c r="H10" s="60" t="s">
        <v>170</v>
      </c>
      <c r="I10" s="91">
        <v>21.82</v>
      </c>
      <c r="J10" s="53">
        <f>+Tabla167[[#This Row],[Costo Unitario en RD$]]*Tabla167[[#This Row],[Existencia.]]</f>
        <v>1745.6</v>
      </c>
      <c r="K10" s="155">
        <v>80</v>
      </c>
      <c r="L10" s="60">
        <v>40</v>
      </c>
      <c r="M10" s="54" t="e">
        <f>+LOOKUP(Tabla167[[#This Row],[Código Institucional]],#REF!,#REF!)</f>
        <v>#REF!</v>
      </c>
      <c r="N10" s="55" t="e">
        <f>+LOOKUP(Tabla167[[#This Row],[Código Institucional]],#REF!,#REF!)</f>
        <v>#REF!</v>
      </c>
      <c r="O10" s="47" t="e">
        <f>+Tabla167[[#This Row],[Existencia ]]+Tabla167[[#This Row],[Entradas]]-Tabla167[[#This Row],[Salidas]]</f>
        <v>#REF!</v>
      </c>
    </row>
    <row r="11" spans="1:15" s="46" customFormat="1" ht="15.75" hidden="1">
      <c r="C11" s="57">
        <v>42496</v>
      </c>
      <c r="D11" s="57">
        <v>43797</v>
      </c>
      <c r="E11" s="58" t="s">
        <v>171</v>
      </c>
      <c r="F11" s="59" t="s">
        <v>138</v>
      </c>
      <c r="G11" s="50" t="s">
        <v>139</v>
      </c>
      <c r="H11" s="60" t="s">
        <v>170</v>
      </c>
      <c r="I11" s="91">
        <v>2.2799999999999998</v>
      </c>
      <c r="J11" s="153">
        <f>+Tabla167[[#This Row],[Costo Unitario en RD$]]*Tabla167[[#This Row],[Existencia.]]</f>
        <v>0</v>
      </c>
      <c r="K11" s="155">
        <v>0</v>
      </c>
      <c r="L11" s="60">
        <v>50</v>
      </c>
      <c r="M11" s="54" t="e">
        <f>+LOOKUP(Tabla167[[#This Row],[Código Institucional]],#REF!,#REF!)</f>
        <v>#REF!</v>
      </c>
      <c r="N11" s="55" t="e">
        <f>+LOOKUP(Tabla167[[#This Row],[Código Institucional]],#REF!,#REF!)</f>
        <v>#REF!</v>
      </c>
      <c r="O11" s="47" t="e">
        <f>+Tabla167[[#This Row],[Existencia ]]+Tabla167[[#This Row],[Entradas]]-Tabla167[[#This Row],[Salidas]]</f>
        <v>#REF!</v>
      </c>
    </row>
    <row r="12" spans="1:15" s="46" customFormat="1" ht="15.75">
      <c r="C12" s="57">
        <v>43797</v>
      </c>
      <c r="D12" s="57">
        <v>42496</v>
      </c>
      <c r="E12" s="58" t="s">
        <v>171</v>
      </c>
      <c r="F12" s="62" t="s">
        <v>22</v>
      </c>
      <c r="G12" s="61" t="s">
        <v>174</v>
      </c>
      <c r="H12" s="60" t="s">
        <v>170</v>
      </c>
      <c r="I12" s="91">
        <v>30</v>
      </c>
      <c r="J12" s="53">
        <f>+Tabla167[[#This Row],[Costo Unitario en RD$]]*Tabla167[[#This Row],[Existencia.]]</f>
        <v>6000</v>
      </c>
      <c r="K12" s="155">
        <v>200</v>
      </c>
      <c r="L12" s="60">
        <v>200</v>
      </c>
      <c r="M12" s="54" t="e">
        <f>+LOOKUP(Tabla167[[#This Row],[Código Institucional]],#REF!,#REF!)</f>
        <v>#REF!</v>
      </c>
      <c r="N12" s="55" t="e">
        <f>+LOOKUP(Tabla167[[#This Row],[Código Institucional]],#REF!,#REF!)</f>
        <v>#REF!</v>
      </c>
      <c r="O12" s="47" t="e">
        <f>+Tabla167[[#This Row],[Existencia ]]+Tabla167[[#This Row],[Entradas]]-Tabla167[[#This Row],[Salidas]]</f>
        <v>#REF!</v>
      </c>
    </row>
    <row r="13" spans="1:15" s="46" customFormat="1" ht="15.75">
      <c r="C13" s="57">
        <v>42496</v>
      </c>
      <c r="D13" s="57">
        <v>44145</v>
      </c>
      <c r="E13" s="58" t="s">
        <v>171</v>
      </c>
      <c r="F13" s="62" t="s">
        <v>175</v>
      </c>
      <c r="G13" s="61" t="s">
        <v>176</v>
      </c>
      <c r="H13" s="60" t="s">
        <v>170</v>
      </c>
      <c r="I13" s="91">
        <v>38.130000000000003</v>
      </c>
      <c r="J13" s="53">
        <f>+Tabla167[[#This Row],[Costo Unitario en RD$]]*Tabla167[[#This Row],[Existencia.]]</f>
        <v>1906.5000000000002</v>
      </c>
      <c r="K13" s="155">
        <v>50</v>
      </c>
      <c r="L13" s="60">
        <v>50</v>
      </c>
      <c r="M13" s="54" t="e">
        <f>+LOOKUP(Tabla167[[#This Row],[Código Institucional]],#REF!,#REF!)</f>
        <v>#REF!</v>
      </c>
      <c r="N13" s="55" t="e">
        <f>+LOOKUP(Tabla167[[#This Row],[Código Institucional]],#REF!,#REF!)</f>
        <v>#REF!</v>
      </c>
      <c r="O13" s="56" t="e">
        <f>+Tabla167[[#This Row],[Existencia ]]+Tabla167[[#This Row],[Entradas]]-Tabla167[[#This Row],[Salidas]]</f>
        <v>#REF!</v>
      </c>
    </row>
    <row r="14" spans="1:15" s="46" customFormat="1" ht="15.75">
      <c r="C14" s="57">
        <v>44145</v>
      </c>
      <c r="D14" s="57">
        <v>41907</v>
      </c>
      <c r="E14" s="58" t="s">
        <v>171</v>
      </c>
      <c r="F14" s="59" t="s">
        <v>23</v>
      </c>
      <c r="G14" s="50" t="s">
        <v>177</v>
      </c>
      <c r="H14" s="60" t="s">
        <v>170</v>
      </c>
      <c r="I14" s="91">
        <v>23.36</v>
      </c>
      <c r="J14" s="53">
        <f>+Tabla167[[#This Row],[Costo Unitario en RD$]]*Tabla167[[#This Row],[Existencia.]]</f>
        <v>1284.8</v>
      </c>
      <c r="K14" s="155">
        <v>55</v>
      </c>
      <c r="L14" s="60">
        <v>19</v>
      </c>
      <c r="M14" s="54" t="e">
        <f>+LOOKUP(Tabla167[[#This Row],[Código Institucional]],#REF!,#REF!)</f>
        <v>#REF!</v>
      </c>
      <c r="N14" s="55" t="e">
        <f>+LOOKUP(Tabla167[[#This Row],[Código Institucional]],#REF!,#REF!)</f>
        <v>#REF!</v>
      </c>
      <c r="O14" s="47" t="e">
        <f>+Tabla167[[#This Row],[Existencia ]]+Tabla167[[#This Row],[Entradas]]-Tabla167[[#This Row],[Salidas]]</f>
        <v>#REF!</v>
      </c>
    </row>
    <row r="15" spans="1:15" s="46" customFormat="1" ht="15.75">
      <c r="C15" s="57">
        <v>41907</v>
      </c>
      <c r="D15" s="57">
        <v>44145</v>
      </c>
      <c r="E15" s="58" t="s">
        <v>178</v>
      </c>
      <c r="F15" s="62" t="s">
        <v>156</v>
      </c>
      <c r="G15" s="50" t="s">
        <v>157</v>
      </c>
      <c r="H15" s="60" t="s">
        <v>170</v>
      </c>
      <c r="I15" s="91">
        <v>71.98</v>
      </c>
      <c r="J15" s="53">
        <f>+Tabla167[[#This Row],[Costo Unitario en RD$]]*Tabla167[[#This Row],[Existencia.]]</f>
        <v>7917.8</v>
      </c>
      <c r="K15" s="155">
        <v>110</v>
      </c>
      <c r="L15" s="60">
        <v>110</v>
      </c>
      <c r="M15" s="54" t="e">
        <f>+LOOKUP(Tabla167[[#This Row],[Código Institucional]],#REF!,#REF!)</f>
        <v>#REF!</v>
      </c>
      <c r="N15" s="55" t="e">
        <f>+LOOKUP(Tabla167[[#This Row],[Código Institucional]],#REF!,#REF!)</f>
        <v>#REF!</v>
      </c>
      <c r="O15" s="47" t="e">
        <f>+Tabla167[[#This Row],[Existencia ]]+Tabla167[[#This Row],[Entradas]]-Tabla167[[#This Row],[Salidas]]</f>
        <v>#REF!</v>
      </c>
    </row>
    <row r="16" spans="1:15" s="46" customFormat="1" ht="15.75" hidden="1" customHeight="1">
      <c r="C16" s="57">
        <v>42263</v>
      </c>
      <c r="D16" s="57">
        <v>44145</v>
      </c>
      <c r="E16" s="58" t="s">
        <v>167</v>
      </c>
      <c r="F16" s="59" t="s">
        <v>179</v>
      </c>
      <c r="G16" s="50" t="s">
        <v>180</v>
      </c>
      <c r="H16" s="60" t="s">
        <v>170</v>
      </c>
      <c r="I16" s="91">
        <v>70706.25</v>
      </c>
      <c r="J16" s="153">
        <f>+Tabla167[[#This Row],[Costo Unitario en RD$]]*Tabla167[[#This Row],[Existencia.]]</f>
        <v>0</v>
      </c>
      <c r="K16" s="155">
        <v>0</v>
      </c>
      <c r="L16" s="60">
        <v>2</v>
      </c>
      <c r="M16" s="54" t="e">
        <f>+LOOKUP(Tabla167[[#This Row],[Código Institucional]],#REF!,#REF!)</f>
        <v>#REF!</v>
      </c>
      <c r="N16" s="55" t="e">
        <f>+LOOKUP(Tabla167[[#This Row],[Código Institucional]],#REF!,#REF!)</f>
        <v>#REF!</v>
      </c>
      <c r="O16" s="47" t="e">
        <f>+Tabla167[[#This Row],[Existencia ]]+Tabla167[[#This Row],[Entradas]]-Tabla167[[#This Row],[Salidas]]</f>
        <v>#REF!</v>
      </c>
    </row>
    <row r="17" spans="3:15" s="46" customFormat="1" ht="15.75" customHeight="1">
      <c r="C17" s="57">
        <v>44145</v>
      </c>
      <c r="D17" s="57">
        <v>44145</v>
      </c>
      <c r="E17" s="58" t="s">
        <v>181</v>
      </c>
      <c r="F17" s="59" t="s">
        <v>182</v>
      </c>
      <c r="G17" s="51" t="s">
        <v>183</v>
      </c>
      <c r="H17" s="60" t="s">
        <v>170</v>
      </c>
      <c r="I17" s="91">
        <v>141.30000000000001</v>
      </c>
      <c r="J17" s="53">
        <f>+Tabla167[[#This Row],[Costo Unitario en RD$]]*Tabla167[[#This Row],[Existencia.]]</f>
        <v>26423.100000000002</v>
      </c>
      <c r="K17" s="155">
        <v>187</v>
      </c>
      <c r="L17" s="60">
        <v>194</v>
      </c>
      <c r="M17" s="54" t="e">
        <f>+LOOKUP(Tabla167[[#This Row],[Código Institucional]],#REF!,#REF!)</f>
        <v>#REF!</v>
      </c>
      <c r="N17" s="55" t="e">
        <f>+LOOKUP(Tabla167[[#This Row],[Código Institucional]],#REF!,#REF!)</f>
        <v>#REF!</v>
      </c>
      <c r="O17" s="47" t="e">
        <f>+Tabla167[[#This Row],[Existencia ]]+Tabla167[[#This Row],[Entradas]]-Tabla167[[#This Row],[Salidas]]</f>
        <v>#REF!</v>
      </c>
    </row>
    <row r="18" spans="3:15" s="46" customFormat="1" ht="15.75" customHeight="1">
      <c r="C18" s="57">
        <v>44145</v>
      </c>
      <c r="D18" s="57">
        <v>43059</v>
      </c>
      <c r="E18" s="58" t="s">
        <v>184</v>
      </c>
      <c r="F18" s="59" t="s">
        <v>185</v>
      </c>
      <c r="G18" s="51" t="s">
        <v>186</v>
      </c>
      <c r="H18" s="60" t="s">
        <v>170</v>
      </c>
      <c r="I18" s="91">
        <v>123.9</v>
      </c>
      <c r="J18" s="53">
        <f>+Tabla167[[#This Row],[Costo Unitario en RD$]]*Tabla167[[#This Row],[Existencia.]]</f>
        <v>11274.9</v>
      </c>
      <c r="K18" s="155">
        <v>91</v>
      </c>
      <c r="L18" s="60">
        <v>190</v>
      </c>
      <c r="M18" s="54" t="e">
        <f>+LOOKUP(Tabla167[[#This Row],[Código Institucional]],#REF!,#REF!)</f>
        <v>#REF!</v>
      </c>
      <c r="N18" s="55" t="e">
        <f>+LOOKUP(Tabla167[[#This Row],[Código Institucional]],#REF!,#REF!)</f>
        <v>#REF!</v>
      </c>
      <c r="O18" s="56" t="e">
        <f>+Tabla167[[#This Row],[Existencia ]]+Tabla167[[#This Row],[Entradas]]-Tabla167[[#This Row],[Salidas]]</f>
        <v>#REF!</v>
      </c>
    </row>
    <row r="19" spans="3:15" s="46" customFormat="1" ht="15.75" customHeight="1">
      <c r="C19" s="57">
        <v>44145</v>
      </c>
      <c r="D19" s="57">
        <v>42520</v>
      </c>
      <c r="E19" s="58" t="s">
        <v>187</v>
      </c>
      <c r="F19" s="59" t="s">
        <v>145</v>
      </c>
      <c r="G19" s="51" t="s">
        <v>188</v>
      </c>
      <c r="H19" s="60" t="s">
        <v>170</v>
      </c>
      <c r="I19" s="91">
        <v>153.4</v>
      </c>
      <c r="J19" s="53">
        <f>+Tabla167[[#This Row],[Costo Unitario en RD$]]*Tabla167[[#This Row],[Existencia.]]</f>
        <v>29146</v>
      </c>
      <c r="K19" s="155">
        <v>190</v>
      </c>
      <c r="L19" s="60">
        <v>186</v>
      </c>
      <c r="M19" s="54" t="e">
        <f>+LOOKUP(Tabla167[[#This Row],[Código Institucional]],#REF!,#REF!)</f>
        <v>#REF!</v>
      </c>
      <c r="N19" s="55" t="e">
        <f>+LOOKUP(Tabla167[[#This Row],[Código Institucional]],#REF!,#REF!)</f>
        <v>#REF!</v>
      </c>
      <c r="O19" s="47" t="e">
        <f>+Tabla167[[#This Row],[Existencia ]]+Tabla167[[#This Row],[Entradas]]-Tabla167[[#This Row],[Salidas]]</f>
        <v>#REF!</v>
      </c>
    </row>
    <row r="20" spans="3:15" s="46" customFormat="1" ht="15.75">
      <c r="C20" s="57">
        <v>43059</v>
      </c>
      <c r="D20" s="57">
        <v>42551</v>
      </c>
      <c r="E20" s="58" t="s">
        <v>189</v>
      </c>
      <c r="F20" s="59" t="s">
        <v>190</v>
      </c>
      <c r="G20" s="61" t="s">
        <v>191</v>
      </c>
      <c r="H20" s="60" t="s">
        <v>170</v>
      </c>
      <c r="I20" s="91">
        <v>12.41</v>
      </c>
      <c r="J20" s="53">
        <f>+Tabla167[[#This Row],[Costo Unitario en RD$]]*Tabla167[[#This Row],[Existencia.]]</f>
        <v>24820</v>
      </c>
      <c r="K20" s="155">
        <v>2000</v>
      </c>
      <c r="L20" s="60">
        <v>3000</v>
      </c>
      <c r="M20" s="54" t="e">
        <f>+LOOKUP(Tabla167[[#This Row],[Código Institucional]],#REF!,#REF!)</f>
        <v>#REF!</v>
      </c>
      <c r="N20" s="55" t="e">
        <f>+LOOKUP(Tabla167[[#This Row],[Código Institucional]],#REF!,#REF!)</f>
        <v>#REF!</v>
      </c>
      <c r="O20" s="47" t="e">
        <f>+Tabla167[[#This Row],[Existencia ]]+Tabla167[[#This Row],[Entradas]]-Tabla167[[#This Row],[Salidas]]</f>
        <v>#REF!</v>
      </c>
    </row>
    <row r="21" spans="3:15" s="46" customFormat="1" ht="15.75">
      <c r="C21" s="57">
        <v>42520</v>
      </c>
      <c r="D21" s="57">
        <v>42305</v>
      </c>
      <c r="E21" s="58" t="s">
        <v>189</v>
      </c>
      <c r="F21" s="59" t="s">
        <v>159</v>
      </c>
      <c r="G21" s="50" t="s">
        <v>192</v>
      </c>
      <c r="H21" s="60" t="s">
        <v>170</v>
      </c>
      <c r="I21" s="91">
        <v>76.7</v>
      </c>
      <c r="J21" s="53">
        <f>+Tabla167[[#This Row],[Costo Unitario en RD$]]*Tabla167[[#This Row],[Existencia.]]</f>
        <v>11505</v>
      </c>
      <c r="K21" s="155">
        <v>150</v>
      </c>
      <c r="L21" s="60">
        <v>250</v>
      </c>
      <c r="M21" s="54" t="e">
        <f>+LOOKUP(Tabla167[[#This Row],[Código Institucional]],#REF!,#REF!)</f>
        <v>#REF!</v>
      </c>
      <c r="N21" s="55" t="e">
        <f>+LOOKUP(Tabla167[[#This Row],[Código Institucional]],#REF!,#REF!)</f>
        <v>#REF!</v>
      </c>
      <c r="O21" s="47" t="e">
        <f>+Tabla167[[#This Row],[Existencia ]]+Tabla167[[#This Row],[Entradas]]-Tabla167[[#This Row],[Salidas]]</f>
        <v>#REF!</v>
      </c>
    </row>
    <row r="22" spans="3:15" s="46" customFormat="1" ht="15.75" hidden="1">
      <c r="C22" s="57">
        <v>43369</v>
      </c>
      <c r="D22" s="57">
        <v>41915</v>
      </c>
      <c r="E22" s="58" t="s">
        <v>189</v>
      </c>
      <c r="F22" s="59" t="s">
        <v>82</v>
      </c>
      <c r="G22" s="50" t="s">
        <v>193</v>
      </c>
      <c r="H22" s="60" t="s">
        <v>170</v>
      </c>
      <c r="I22" s="91">
        <v>10.92</v>
      </c>
      <c r="J22" s="153">
        <f>+Tabla167[[#This Row],[Costo Unitario en RD$]]*Tabla167[[#This Row],[Existencia.]]</f>
        <v>0</v>
      </c>
      <c r="K22" s="155">
        <v>0</v>
      </c>
      <c r="L22" s="60">
        <v>1750</v>
      </c>
      <c r="M22" s="54" t="e">
        <f>+LOOKUP(Tabla167[[#This Row],[Código Institucional]],#REF!,#REF!)</f>
        <v>#REF!</v>
      </c>
      <c r="N22" s="55" t="e">
        <f>+LOOKUP(Tabla167[[#This Row],[Código Institucional]],#REF!,#REF!)</f>
        <v>#REF!</v>
      </c>
      <c r="O22" s="56" t="e">
        <f>+Tabla167[[#This Row],[Existencia ]]+Tabla167[[#This Row],[Entradas]]-Tabla167[[#This Row],[Salidas]]</f>
        <v>#REF!</v>
      </c>
    </row>
    <row r="23" spans="3:15" s="46" customFormat="1" ht="15.75">
      <c r="C23" s="57">
        <v>42551</v>
      </c>
      <c r="D23" s="57">
        <v>42520</v>
      </c>
      <c r="E23" s="58" t="s">
        <v>189</v>
      </c>
      <c r="F23" s="59" t="s">
        <v>132</v>
      </c>
      <c r="G23" s="50" t="s">
        <v>194</v>
      </c>
      <c r="H23" s="60" t="s">
        <v>170</v>
      </c>
      <c r="I23" s="91">
        <v>49.4</v>
      </c>
      <c r="J23" s="53">
        <f>+Tabla167[[#This Row],[Costo Unitario en RD$]]*Tabla167[[#This Row],[Existencia.]]</f>
        <v>98800</v>
      </c>
      <c r="K23" s="155">
        <v>2000</v>
      </c>
      <c r="L23" s="60">
        <v>2000</v>
      </c>
      <c r="M23" s="54" t="e">
        <f>+LOOKUP(Tabla167[[#This Row],[Código Institucional]],#REF!,#REF!)</f>
        <v>#REF!</v>
      </c>
      <c r="N23" s="55" t="e">
        <f>+LOOKUP(Tabla167[[#This Row],[Código Institucional]],#REF!,#REF!)</f>
        <v>#REF!</v>
      </c>
      <c r="O23" s="47" t="e">
        <f>+Tabla167[[#This Row],[Existencia ]]+Tabla167[[#This Row],[Entradas]]-Tabla167[[#This Row],[Salidas]]</f>
        <v>#REF!</v>
      </c>
    </row>
    <row r="24" spans="3:15" s="46" customFormat="1" ht="15.75">
      <c r="C24" s="57">
        <v>42305</v>
      </c>
      <c r="D24" s="57">
        <v>41907</v>
      </c>
      <c r="E24" s="58" t="s">
        <v>189</v>
      </c>
      <c r="F24" s="59" t="s">
        <v>195</v>
      </c>
      <c r="G24" s="61" t="s">
        <v>196</v>
      </c>
      <c r="H24" s="60" t="s">
        <v>170</v>
      </c>
      <c r="I24" s="91">
        <v>49.4</v>
      </c>
      <c r="J24" s="53">
        <f>+Tabla167[[#This Row],[Costo Unitario en RD$]]*Tabla167[[#This Row],[Existencia.]]</f>
        <v>98800</v>
      </c>
      <c r="K24" s="155">
        <v>2000</v>
      </c>
      <c r="L24" s="60">
        <v>1750</v>
      </c>
      <c r="M24" s="54" t="e">
        <f>+LOOKUP(Tabla167[[#This Row],[Código Institucional]],#REF!,#REF!)</f>
        <v>#REF!</v>
      </c>
      <c r="N24" s="55" t="e">
        <f>+LOOKUP(Tabla167[[#This Row],[Código Institucional]],#REF!,#REF!)</f>
        <v>#REF!</v>
      </c>
      <c r="O24" s="47" t="e">
        <f>+Tabla167[[#This Row],[Existencia ]]+Tabla167[[#This Row],[Entradas]]-Tabla167[[#This Row],[Salidas]]</f>
        <v>#REF!</v>
      </c>
    </row>
    <row r="25" spans="3:15" s="46" customFormat="1" ht="15.75">
      <c r="C25" s="57">
        <v>41915</v>
      </c>
      <c r="D25" s="57">
        <v>42520</v>
      </c>
      <c r="E25" s="58" t="s">
        <v>189</v>
      </c>
      <c r="F25" s="59" t="s">
        <v>197</v>
      </c>
      <c r="G25" s="61" t="s">
        <v>198</v>
      </c>
      <c r="H25" s="60" t="s">
        <v>170</v>
      </c>
      <c r="I25" s="91">
        <v>49.4</v>
      </c>
      <c r="J25" s="53">
        <f>+Tabla167[[#This Row],[Costo Unitario en RD$]]*Tabla167[[#This Row],[Existencia.]]</f>
        <v>111150</v>
      </c>
      <c r="K25" s="155">
        <v>2250</v>
      </c>
      <c r="L25" s="60">
        <v>2250</v>
      </c>
      <c r="M25" s="54" t="e">
        <f>+LOOKUP(Tabla167[[#This Row],[Código Institucional]],#REF!,#REF!)</f>
        <v>#REF!</v>
      </c>
      <c r="N25" s="55" t="e">
        <f>+LOOKUP(Tabla167[[#This Row],[Código Institucional]],#REF!,#REF!)</f>
        <v>#REF!</v>
      </c>
      <c r="O25" s="56" t="e">
        <f>+Tabla167[[#This Row],[Existencia ]]+Tabla167[[#This Row],[Entradas]]-Tabla167[[#This Row],[Salidas]]</f>
        <v>#REF!</v>
      </c>
    </row>
    <row r="26" spans="3:15" s="46" customFormat="1" ht="15.75">
      <c r="C26" s="57">
        <v>42520</v>
      </c>
      <c r="D26" s="57">
        <v>42496</v>
      </c>
      <c r="E26" s="58" t="s">
        <v>189</v>
      </c>
      <c r="F26" s="59" t="s">
        <v>199</v>
      </c>
      <c r="G26" s="61" t="s">
        <v>200</v>
      </c>
      <c r="H26" s="60" t="s">
        <v>170</v>
      </c>
      <c r="I26" s="91">
        <v>29.62</v>
      </c>
      <c r="J26" s="53">
        <f>+Tabla167[[#This Row],[Costo Unitario en RD$]]*Tabla167[[#This Row],[Existencia.]]</f>
        <v>63683</v>
      </c>
      <c r="K26" s="155">
        <v>2150</v>
      </c>
      <c r="L26" s="60">
        <v>2000</v>
      </c>
      <c r="M26" s="54" t="e">
        <f>+LOOKUP(Tabla167[[#This Row],[Código Institucional]],#REF!,#REF!)</f>
        <v>#REF!</v>
      </c>
      <c r="N26" s="55" t="e">
        <f>+LOOKUP(Tabla167[[#This Row],[Código Institucional]],#REF!,#REF!)</f>
        <v>#REF!</v>
      </c>
      <c r="O26" s="47" t="e">
        <f>+Tabla167[[#This Row],[Existencia ]]+Tabla167[[#This Row],[Entradas]]-Tabla167[[#This Row],[Salidas]]</f>
        <v>#REF!</v>
      </c>
    </row>
    <row r="27" spans="3:15" s="46" customFormat="1" ht="15.75">
      <c r="C27" s="57">
        <v>41907</v>
      </c>
      <c r="D27" s="57">
        <v>38968</v>
      </c>
      <c r="E27" s="58" t="s">
        <v>189</v>
      </c>
      <c r="F27" s="59" t="s">
        <v>201</v>
      </c>
      <c r="G27" s="61" t="s">
        <v>202</v>
      </c>
      <c r="H27" s="60" t="s">
        <v>170</v>
      </c>
      <c r="I27" s="91">
        <v>29.62</v>
      </c>
      <c r="J27" s="53">
        <f>+Tabla167[[#This Row],[Costo Unitario en RD$]]*Tabla167[[#This Row],[Existencia.]]</f>
        <v>48873</v>
      </c>
      <c r="K27" s="155">
        <v>1650</v>
      </c>
      <c r="L27" s="60">
        <v>2250</v>
      </c>
      <c r="M27" s="54" t="e">
        <f>+LOOKUP(Tabla167[[#This Row],[Código Institucional]],#REF!,#REF!)</f>
        <v>#REF!</v>
      </c>
      <c r="N27" s="55" t="e">
        <f>+LOOKUP(Tabla167[[#This Row],[Código Institucional]],#REF!,#REF!)</f>
        <v>#REF!</v>
      </c>
      <c r="O27" s="47" t="e">
        <f>+Tabla167[[#This Row],[Existencia ]]+Tabla167[[#This Row],[Entradas]]-Tabla167[[#This Row],[Salidas]]</f>
        <v>#REF!</v>
      </c>
    </row>
    <row r="28" spans="3:15" s="46" customFormat="1" ht="15.75">
      <c r="C28" s="57">
        <v>42520</v>
      </c>
      <c r="D28" s="57">
        <v>43412</v>
      </c>
      <c r="E28" s="58" t="s">
        <v>189</v>
      </c>
      <c r="F28" s="59" t="s">
        <v>203</v>
      </c>
      <c r="G28" s="61" t="s">
        <v>204</v>
      </c>
      <c r="H28" s="60" t="s">
        <v>170</v>
      </c>
      <c r="I28" s="91">
        <v>29.62</v>
      </c>
      <c r="J28" s="53">
        <f>+Tabla167[[#This Row],[Costo Unitario en RD$]]*Tabla167[[#This Row],[Existencia.]]</f>
        <v>37025</v>
      </c>
      <c r="K28" s="155">
        <v>1250</v>
      </c>
      <c r="L28" s="60">
        <v>2750</v>
      </c>
      <c r="M28" s="54" t="e">
        <f>+LOOKUP(Tabla167[[#This Row],[Código Institucional]],#REF!,#REF!)</f>
        <v>#REF!</v>
      </c>
      <c r="N28" s="55" t="e">
        <f>+LOOKUP(Tabla167[[#This Row],[Código Institucional]],#REF!,#REF!)</f>
        <v>#REF!</v>
      </c>
      <c r="O28" s="47" t="e">
        <f>+Tabla167[[#This Row],[Existencia ]]+Tabla167[[#This Row],[Entradas]]-Tabla167[[#This Row],[Salidas]]</f>
        <v>#REF!</v>
      </c>
    </row>
    <row r="29" spans="3:15" s="46" customFormat="1" ht="15.75">
      <c r="C29" s="57">
        <v>42496</v>
      </c>
      <c r="D29" s="57">
        <v>43412</v>
      </c>
      <c r="E29" s="58" t="s">
        <v>189</v>
      </c>
      <c r="F29" s="62" t="s">
        <v>38</v>
      </c>
      <c r="G29" s="63" t="s">
        <v>205</v>
      </c>
      <c r="H29" s="60" t="s">
        <v>170</v>
      </c>
      <c r="I29" s="91">
        <v>370</v>
      </c>
      <c r="J29" s="53">
        <f>+Tabla167[[#This Row],[Costo Unitario en RD$]]*Tabla167[[#This Row],[Existencia.]]</f>
        <v>740</v>
      </c>
      <c r="K29" s="155">
        <v>2</v>
      </c>
      <c r="L29" s="60">
        <v>2</v>
      </c>
      <c r="M29" s="54" t="e">
        <f>+LOOKUP(Tabla167[[#This Row],[Código Institucional]],#REF!,#REF!)</f>
        <v>#REF!</v>
      </c>
      <c r="N29" s="55" t="e">
        <f>+LOOKUP(Tabla167[[#This Row],[Código Institucional]],#REF!,#REF!)</f>
        <v>#REF!</v>
      </c>
      <c r="O29" s="47" t="e">
        <f>+Tabla167[[#This Row],[Existencia ]]+Tabla167[[#This Row],[Entradas]]-Tabla167[[#This Row],[Salidas]]</f>
        <v>#REF!</v>
      </c>
    </row>
    <row r="30" spans="3:15" s="46" customFormat="1" ht="15.75">
      <c r="C30" s="57">
        <v>38968</v>
      </c>
      <c r="D30" s="57">
        <v>43809</v>
      </c>
      <c r="E30" s="58" t="s">
        <v>189</v>
      </c>
      <c r="F30" s="59" t="s">
        <v>206</v>
      </c>
      <c r="G30" s="50" t="s">
        <v>207</v>
      </c>
      <c r="H30" s="60" t="s">
        <v>170</v>
      </c>
      <c r="I30" s="92">
        <v>354</v>
      </c>
      <c r="J30" s="53">
        <f>+Tabla167[[#This Row],[Costo Unitario en RD$]]*Tabla167[[#This Row],[Existencia.]]</f>
        <v>354000</v>
      </c>
      <c r="K30" s="155">
        <v>1000</v>
      </c>
      <c r="L30" s="60">
        <v>4000</v>
      </c>
      <c r="M30" s="54" t="e">
        <f>+LOOKUP(Tabla167[[#This Row],[Código Institucional]],#REF!,#REF!)</f>
        <v>#REF!</v>
      </c>
      <c r="N30" s="55" t="e">
        <f>+LOOKUP(Tabla167[[#This Row],[Código Institucional]],#REF!,#REF!)</f>
        <v>#REF!</v>
      </c>
      <c r="O30" s="47" t="e">
        <f>+Tabla167[[#This Row],[Existencia ]]+Tabla167[[#This Row],[Entradas]]-Tabla167[[#This Row],[Salidas]]</f>
        <v>#REF!</v>
      </c>
    </row>
    <row r="31" spans="3:15" s="46" customFormat="1" ht="15.75" hidden="1">
      <c r="C31" s="57">
        <v>43752</v>
      </c>
      <c r="D31" s="57">
        <v>44145</v>
      </c>
      <c r="E31" s="58" t="s">
        <v>167</v>
      </c>
      <c r="F31" s="59" t="s">
        <v>208</v>
      </c>
      <c r="G31" s="63" t="s">
        <v>209</v>
      </c>
      <c r="H31" s="60" t="s">
        <v>170</v>
      </c>
      <c r="I31" s="91">
        <v>2478</v>
      </c>
      <c r="J31" s="153">
        <f>+Tabla167[[#This Row],[Costo Unitario en RD$]]*Tabla167[[#This Row],[Existencia.]]</f>
        <v>0</v>
      </c>
      <c r="K31" s="155">
        <v>0</v>
      </c>
      <c r="L31" s="60">
        <v>1</v>
      </c>
      <c r="M31" s="54" t="e">
        <f>+LOOKUP(Tabla167[[#This Row],[Código Institucional]],#REF!,#REF!)</f>
        <v>#REF!</v>
      </c>
      <c r="N31" s="55" t="e">
        <f>+LOOKUP(Tabla167[[#This Row],[Código Institucional]],#REF!,#REF!)</f>
        <v>#REF!</v>
      </c>
      <c r="O31" s="47" t="e">
        <f>+Tabla167[[#This Row],[Existencia ]]+Tabla167[[#This Row],[Entradas]]-Tabla167[[#This Row],[Salidas]]</f>
        <v>#REF!</v>
      </c>
    </row>
    <row r="32" spans="3:15" s="46" customFormat="1" ht="15.75">
      <c r="C32" s="57">
        <v>43412</v>
      </c>
      <c r="D32" s="57">
        <v>40816</v>
      </c>
      <c r="E32" s="58" t="s">
        <v>210</v>
      </c>
      <c r="F32" s="59" t="s">
        <v>211</v>
      </c>
      <c r="G32" s="50" t="s">
        <v>212</v>
      </c>
      <c r="H32" s="60" t="s">
        <v>170</v>
      </c>
      <c r="I32" s="91">
        <v>77.72</v>
      </c>
      <c r="J32" s="53">
        <f>+Tabla167[[#This Row],[Costo Unitario en RD$]]*Tabla167[[#This Row],[Existencia.]]</f>
        <v>699.48</v>
      </c>
      <c r="K32" s="155">
        <v>9</v>
      </c>
      <c r="L32" s="60">
        <v>9</v>
      </c>
      <c r="M32" s="54" t="e">
        <f>+LOOKUP(Tabla167[[#This Row],[Código Institucional]],#REF!,#REF!)</f>
        <v>#REF!</v>
      </c>
      <c r="N32" s="55" t="e">
        <f>+LOOKUP(Tabla167[[#This Row],[Código Institucional]],#REF!,#REF!)</f>
        <v>#REF!</v>
      </c>
      <c r="O32" s="47" t="e">
        <f>+Tabla167[[#This Row],[Existencia ]]+Tabla167[[#This Row],[Entradas]]-Tabla167[[#This Row],[Salidas]]</f>
        <v>#REF!</v>
      </c>
    </row>
    <row r="33" spans="3:15" s="46" customFormat="1" ht="15.75">
      <c r="C33" s="57">
        <v>43412</v>
      </c>
      <c r="D33" s="57">
        <v>43809</v>
      </c>
      <c r="E33" s="58" t="s">
        <v>171</v>
      </c>
      <c r="F33" s="59" t="s">
        <v>213</v>
      </c>
      <c r="G33" s="50" t="s">
        <v>214</v>
      </c>
      <c r="H33" s="60" t="s">
        <v>170</v>
      </c>
      <c r="I33" s="91">
        <v>77.72</v>
      </c>
      <c r="J33" s="53">
        <f>+Tabla167[[#This Row],[Costo Unitario en RD$]]*Tabla167[[#This Row],[Existencia.]]</f>
        <v>233.16</v>
      </c>
      <c r="K33" s="155">
        <v>3</v>
      </c>
      <c r="L33" s="60">
        <v>3</v>
      </c>
      <c r="M33" s="54" t="e">
        <f>+LOOKUP(Tabla167[[#This Row],[Código Institucional]],#REF!,#REF!)</f>
        <v>#REF!</v>
      </c>
      <c r="N33" s="55" t="e">
        <f>+LOOKUP(Tabla167[[#This Row],[Código Institucional]],#REF!,#REF!)</f>
        <v>#REF!</v>
      </c>
      <c r="O33" s="47" t="e">
        <f>+Tabla167[[#This Row],[Existencia ]]+Tabla167[[#This Row],[Entradas]]-Tabla167[[#This Row],[Salidas]]</f>
        <v>#REF!</v>
      </c>
    </row>
    <row r="34" spans="3:15" s="46" customFormat="1" ht="15.75">
      <c r="C34" s="57">
        <v>43809</v>
      </c>
      <c r="D34" s="57">
        <v>42250</v>
      </c>
      <c r="E34" s="58" t="s">
        <v>167</v>
      </c>
      <c r="F34" s="59" t="s">
        <v>215</v>
      </c>
      <c r="G34" s="50" t="s">
        <v>216</v>
      </c>
      <c r="H34" s="60" t="s">
        <v>170</v>
      </c>
      <c r="I34" s="91">
        <v>11210</v>
      </c>
      <c r="J34" s="53">
        <f>+Tabla167[[#This Row],[Costo Unitario en RD$]]*Tabla167[[#This Row],[Existencia.]]</f>
        <v>33630</v>
      </c>
      <c r="K34" s="155">
        <v>3</v>
      </c>
      <c r="L34" s="60">
        <v>8</v>
      </c>
      <c r="M34" s="54" t="e">
        <f>+LOOKUP(Tabla167[[#This Row],[Código Institucional]],#REF!,#REF!)</f>
        <v>#REF!</v>
      </c>
      <c r="N34" s="55" t="e">
        <f>+LOOKUP(Tabla167[[#This Row],[Código Institucional]],#REF!,#REF!)</f>
        <v>#REF!</v>
      </c>
      <c r="O34" s="47" t="e">
        <f>+Tabla167[[#This Row],[Existencia ]]+Tabla167[[#This Row],[Entradas]]-Tabla167[[#This Row],[Salidas]]</f>
        <v>#REF!</v>
      </c>
    </row>
    <row r="35" spans="3:15" s="46" customFormat="1" ht="15.75">
      <c r="C35" s="57">
        <v>44145</v>
      </c>
      <c r="D35" s="57">
        <v>42520</v>
      </c>
      <c r="E35" s="58" t="s">
        <v>167</v>
      </c>
      <c r="F35" s="59" t="s">
        <v>217</v>
      </c>
      <c r="G35" s="50" t="s">
        <v>218</v>
      </c>
      <c r="H35" s="60" t="s">
        <v>170</v>
      </c>
      <c r="I35" s="91">
        <v>15517</v>
      </c>
      <c r="J35" s="53">
        <f>+Tabla167[[#This Row],[Costo Unitario en RD$]]*Tabla167[[#This Row],[Existencia.]]</f>
        <v>155170</v>
      </c>
      <c r="K35" s="155">
        <v>10</v>
      </c>
      <c r="L35" s="60">
        <v>1</v>
      </c>
      <c r="M35" s="54" t="e">
        <f>+LOOKUP(Tabla167[[#This Row],[Código Institucional]],#REF!,#REF!)</f>
        <v>#REF!</v>
      </c>
      <c r="N35" s="55" t="e">
        <f>+LOOKUP(Tabla167[[#This Row],[Código Institucional]],#REF!,#REF!)</f>
        <v>#REF!</v>
      </c>
      <c r="O35" s="47" t="e">
        <f>+Tabla167[[#This Row],[Existencia ]]+Tabla167[[#This Row],[Entradas]]-Tabla167[[#This Row],[Salidas]]</f>
        <v>#REF!</v>
      </c>
    </row>
    <row r="36" spans="3:15" s="46" customFormat="1" ht="15.75" customHeight="1">
      <c r="C36" s="57">
        <v>40816</v>
      </c>
      <c r="D36" s="57">
        <v>44049</v>
      </c>
      <c r="E36" s="58" t="s">
        <v>171</v>
      </c>
      <c r="F36" s="59" t="s">
        <v>219</v>
      </c>
      <c r="G36" s="50" t="s">
        <v>220</v>
      </c>
      <c r="H36" s="60" t="s">
        <v>170</v>
      </c>
      <c r="I36" s="91">
        <v>112.1</v>
      </c>
      <c r="J36" s="53">
        <f>+Tabla167[[#This Row],[Costo Unitario en RD$]]*Tabla167[[#This Row],[Existencia.]]</f>
        <v>2802.5</v>
      </c>
      <c r="K36" s="155">
        <v>25</v>
      </c>
      <c r="L36" s="60">
        <v>25</v>
      </c>
      <c r="M36" s="54" t="e">
        <f>+LOOKUP(Tabla167[[#This Row],[Código Institucional]],#REF!,#REF!)</f>
        <v>#REF!</v>
      </c>
      <c r="N36" s="55" t="e">
        <f>+LOOKUP(Tabla167[[#This Row],[Código Institucional]],#REF!,#REF!)</f>
        <v>#REF!</v>
      </c>
      <c r="O36" s="47" t="e">
        <f>+Tabla167[[#This Row],[Existencia ]]+Tabla167[[#This Row],[Entradas]]-Tabla167[[#This Row],[Salidas]]</f>
        <v>#REF!</v>
      </c>
    </row>
    <row r="37" spans="3:15" s="46" customFormat="1" ht="15.75">
      <c r="C37" s="57">
        <v>43809</v>
      </c>
      <c r="D37" s="57">
        <v>42250</v>
      </c>
      <c r="E37" s="58" t="s">
        <v>189</v>
      </c>
      <c r="F37" s="59" t="s">
        <v>221</v>
      </c>
      <c r="G37" s="50" t="s">
        <v>222</v>
      </c>
      <c r="H37" s="60" t="s">
        <v>170</v>
      </c>
      <c r="I37" s="91">
        <v>7640.5</v>
      </c>
      <c r="J37" s="53">
        <f>+Tabla167[[#This Row],[Costo Unitario en RD$]]*Tabla167[[#This Row],[Existencia.]]</f>
        <v>22921.5</v>
      </c>
      <c r="K37" s="155">
        <v>3</v>
      </c>
      <c r="L37" s="60">
        <v>4</v>
      </c>
      <c r="M37" s="54" t="e">
        <f>+LOOKUP(Tabla167[[#This Row],[Código Institucional]],#REF!,#REF!)</f>
        <v>#REF!</v>
      </c>
      <c r="N37" s="55" t="e">
        <f>+LOOKUP(Tabla167[[#This Row],[Código Institucional]],#REF!,#REF!)</f>
        <v>#REF!</v>
      </c>
      <c r="O37" s="47" t="e">
        <f>+Tabla167[[#This Row],[Existencia ]]+Tabla167[[#This Row],[Entradas]]-Tabla167[[#This Row],[Salidas]]</f>
        <v>#REF!</v>
      </c>
    </row>
    <row r="38" spans="3:15" s="46" customFormat="1" ht="15.75">
      <c r="C38" s="57">
        <v>42250</v>
      </c>
      <c r="D38" s="57">
        <v>40254</v>
      </c>
      <c r="E38" s="58" t="s">
        <v>189</v>
      </c>
      <c r="F38" s="59" t="s">
        <v>45</v>
      </c>
      <c r="G38" s="50" t="s">
        <v>223</v>
      </c>
      <c r="H38" s="60" t="s">
        <v>170</v>
      </c>
      <c r="I38" s="91">
        <v>450</v>
      </c>
      <c r="J38" s="53">
        <f>+Tabla167[[#This Row],[Costo Unitario en RD$]]*Tabla167[[#This Row],[Existencia.]]</f>
        <v>72000</v>
      </c>
      <c r="K38" s="155">
        <v>160</v>
      </c>
      <c r="L38" s="60">
        <v>160</v>
      </c>
      <c r="M38" s="54" t="e">
        <f>+LOOKUP(Tabla167[[#This Row],[Código Institucional]],#REF!,#REF!)</f>
        <v>#REF!</v>
      </c>
      <c r="N38" s="55" t="e">
        <f>+LOOKUP(Tabla167[[#This Row],[Código Institucional]],#REF!,#REF!)</f>
        <v>#REF!</v>
      </c>
      <c r="O38" s="47" t="e">
        <f>+Tabla167[[#This Row],[Existencia ]]+Tabla167[[#This Row],[Entradas]]-Tabla167[[#This Row],[Salidas]]</f>
        <v>#REF!</v>
      </c>
    </row>
    <row r="39" spans="3:15" s="46" customFormat="1" ht="15.75">
      <c r="C39" s="57">
        <v>42520</v>
      </c>
      <c r="D39" s="57">
        <v>42496</v>
      </c>
      <c r="E39" s="58" t="s">
        <v>189</v>
      </c>
      <c r="F39" s="59" t="s">
        <v>79</v>
      </c>
      <c r="G39" s="50" t="s">
        <v>224</v>
      </c>
      <c r="H39" s="60" t="s">
        <v>170</v>
      </c>
      <c r="I39" s="91">
        <v>857.86</v>
      </c>
      <c r="J39" s="53">
        <f>+Tabla167[[#This Row],[Costo Unitario en RD$]]*Tabla167[[#This Row],[Existencia.]]</f>
        <v>33456.54</v>
      </c>
      <c r="K39" s="155">
        <v>39</v>
      </c>
      <c r="L39" s="60">
        <v>39</v>
      </c>
      <c r="M39" s="54" t="e">
        <f>+LOOKUP(Tabla167[[#This Row],[Código Institucional]],#REF!,#REF!)</f>
        <v>#REF!</v>
      </c>
      <c r="N39" s="55" t="e">
        <f>+LOOKUP(Tabla167[[#This Row],[Código Institucional]],#REF!,#REF!)</f>
        <v>#REF!</v>
      </c>
      <c r="O39" s="56" t="e">
        <f>+Tabla167[[#This Row],[Existencia ]]+Tabla167[[#This Row],[Entradas]]-Tabla167[[#This Row],[Salidas]]</f>
        <v>#REF!</v>
      </c>
    </row>
    <row r="40" spans="3:15" s="46" customFormat="1" ht="15.75" customHeight="1">
      <c r="C40" s="57">
        <v>44049</v>
      </c>
      <c r="D40" s="57">
        <v>43402</v>
      </c>
      <c r="E40" s="58" t="s">
        <v>210</v>
      </c>
      <c r="F40" s="59" t="s">
        <v>225</v>
      </c>
      <c r="G40" s="50" t="s">
        <v>226</v>
      </c>
      <c r="H40" s="60" t="s">
        <v>170</v>
      </c>
      <c r="I40" s="91">
        <v>1062</v>
      </c>
      <c r="J40" s="53">
        <f>+Tabla167[[#This Row],[Costo Unitario en RD$]]*Tabla167[[#This Row],[Existencia.]]</f>
        <v>159300</v>
      </c>
      <c r="K40" s="155">
        <v>150</v>
      </c>
      <c r="L40" s="60">
        <v>140</v>
      </c>
      <c r="M40" s="54" t="e">
        <f>+LOOKUP(Tabla167[[#This Row],[Código Institucional]],#REF!,#REF!)</f>
        <v>#REF!</v>
      </c>
      <c r="N40" s="55" t="e">
        <f>+LOOKUP(Tabla167[[#This Row],[Código Institucional]],#REF!,#REF!)</f>
        <v>#REF!</v>
      </c>
      <c r="O40" s="47" t="e">
        <f>+Tabla167[[#This Row],[Existencia ]]+Tabla167[[#This Row],[Entradas]]-Tabla167[[#This Row],[Salidas]]</f>
        <v>#REF!</v>
      </c>
    </row>
    <row r="41" spans="3:15" s="46" customFormat="1" ht="15.75" hidden="1">
      <c r="C41" s="57">
        <v>43412</v>
      </c>
      <c r="D41" s="57">
        <v>40548</v>
      </c>
      <c r="E41" s="58" t="s">
        <v>210</v>
      </c>
      <c r="F41" s="59" t="s">
        <v>227</v>
      </c>
      <c r="G41" s="50" t="s">
        <v>228</v>
      </c>
      <c r="H41" s="60" t="s">
        <v>170</v>
      </c>
      <c r="I41" s="91">
        <v>1180</v>
      </c>
      <c r="J41" s="153">
        <f>+Tabla167[[#This Row],[Costo Unitario en RD$]]*Tabla167[[#This Row],[Existencia.]]</f>
        <v>0</v>
      </c>
      <c r="K41" s="155">
        <v>0</v>
      </c>
      <c r="L41" s="60">
        <v>136</v>
      </c>
      <c r="M41" s="54" t="e">
        <f>+LOOKUP(Tabla167[[#This Row],[Código Institucional]],#REF!,#REF!)</f>
        <v>#REF!</v>
      </c>
      <c r="N41" s="55" t="e">
        <f>+LOOKUP(Tabla167[[#This Row],[Código Institucional]],#REF!,#REF!)</f>
        <v>#REF!</v>
      </c>
      <c r="O41" s="47" t="e">
        <f>+Tabla167[[#This Row],[Existencia ]]+Tabla167[[#This Row],[Entradas]]-Tabla167[[#This Row],[Salidas]]</f>
        <v>#REF!</v>
      </c>
    </row>
    <row r="42" spans="3:15" s="46" customFormat="1" ht="15.75">
      <c r="C42" s="57">
        <v>42250</v>
      </c>
      <c r="D42" s="57">
        <v>42520</v>
      </c>
      <c r="E42" s="58" t="s">
        <v>229</v>
      </c>
      <c r="F42" s="62" t="s">
        <v>230</v>
      </c>
      <c r="G42" s="61" t="s">
        <v>231</v>
      </c>
      <c r="H42" s="60" t="s">
        <v>170</v>
      </c>
      <c r="I42" s="92">
        <v>260</v>
      </c>
      <c r="J42" s="53">
        <f>+Tabla167[[#This Row],[Costo Unitario en RD$]]*Tabla167[[#This Row],[Existencia.]]</f>
        <v>12480</v>
      </c>
      <c r="K42" s="155">
        <v>48</v>
      </c>
      <c r="L42" s="60">
        <v>67</v>
      </c>
      <c r="M42" s="54" t="e">
        <f>+LOOKUP(Tabla167[[#This Row],[Código Institucional]],#REF!,#REF!)</f>
        <v>#REF!</v>
      </c>
      <c r="N42" s="55" t="e">
        <f>+LOOKUP(Tabla167[[#This Row],[Código Institucional]],#REF!,#REF!)</f>
        <v>#REF!</v>
      </c>
      <c r="O42" s="47" t="e">
        <f>+Tabla167[[#This Row],[Existencia ]]+Tabla167[[#This Row],[Entradas]]-Tabla167[[#This Row],[Salidas]]</f>
        <v>#REF!</v>
      </c>
    </row>
    <row r="43" spans="3:15" s="46" customFormat="1" ht="15.75">
      <c r="C43" s="57">
        <v>40254</v>
      </c>
      <c r="D43" s="57">
        <v>43258</v>
      </c>
      <c r="E43" s="58" t="s">
        <v>229</v>
      </c>
      <c r="F43" s="62" t="s">
        <v>232</v>
      </c>
      <c r="G43" s="61" t="s">
        <v>233</v>
      </c>
      <c r="H43" s="60" t="s">
        <v>170</v>
      </c>
      <c r="I43" s="92">
        <v>778.8</v>
      </c>
      <c r="J43" s="53">
        <f>+Tabla167[[#This Row],[Costo Unitario en RD$]]*Tabla167[[#This Row],[Existencia.]]</f>
        <v>39718.799999999996</v>
      </c>
      <c r="K43" s="155">
        <v>51</v>
      </c>
      <c r="L43" s="60">
        <v>55</v>
      </c>
      <c r="M43" s="54" t="e">
        <f>+LOOKUP(Tabla167[[#This Row],[Código Institucional]],#REF!,#REF!)</f>
        <v>#REF!</v>
      </c>
      <c r="N43" s="55" t="e">
        <f>+LOOKUP(Tabla167[[#This Row],[Código Institucional]],#REF!,#REF!)</f>
        <v>#REF!</v>
      </c>
      <c r="O43" s="47" t="e">
        <f>+Tabla167[[#This Row],[Existencia ]]+Tabla167[[#This Row],[Entradas]]-Tabla167[[#This Row],[Salidas]]</f>
        <v>#REF!</v>
      </c>
    </row>
    <row r="44" spans="3:15" s="46" customFormat="1" ht="15.75">
      <c r="C44" s="57">
        <v>42496</v>
      </c>
      <c r="D44" s="57">
        <v>43797</v>
      </c>
      <c r="E44" s="58" t="s">
        <v>229</v>
      </c>
      <c r="F44" s="62" t="s">
        <v>234</v>
      </c>
      <c r="G44" s="61" t="s">
        <v>235</v>
      </c>
      <c r="H44" s="60" t="s">
        <v>170</v>
      </c>
      <c r="I44" s="93">
        <v>380</v>
      </c>
      <c r="J44" s="53">
        <f>+Tabla167[[#This Row],[Costo Unitario en RD$]]*Tabla167[[#This Row],[Existencia.]]</f>
        <v>57380</v>
      </c>
      <c r="K44" s="155">
        <v>151</v>
      </c>
      <c r="L44" s="60">
        <v>151</v>
      </c>
      <c r="M44" s="54" t="e">
        <f>+LOOKUP(Tabla167[[#This Row],[Código Institucional]],#REF!,#REF!)</f>
        <v>#REF!</v>
      </c>
      <c r="N44" s="55" t="e">
        <f>+LOOKUP(Tabla167[[#This Row],[Código Institucional]],#REF!,#REF!)</f>
        <v>#REF!</v>
      </c>
      <c r="O44" s="47" t="e">
        <f>+Tabla167[[#This Row],[Existencia ]]+Tabla167[[#This Row],[Entradas]]-Tabla167[[#This Row],[Salidas]]</f>
        <v>#REF!</v>
      </c>
    </row>
    <row r="45" spans="3:15" s="46" customFormat="1" ht="15.75">
      <c r="C45" s="57">
        <v>43402</v>
      </c>
      <c r="D45" s="57">
        <v>42641</v>
      </c>
      <c r="E45" s="58" t="s">
        <v>229</v>
      </c>
      <c r="F45" s="59" t="s">
        <v>120</v>
      </c>
      <c r="G45" s="50" t="s">
        <v>236</v>
      </c>
      <c r="H45" s="60" t="s">
        <v>170</v>
      </c>
      <c r="I45" s="91">
        <v>95.88</v>
      </c>
      <c r="J45" s="53">
        <f>+Tabla167[[#This Row],[Costo Unitario en RD$]]*Tabla167[[#This Row],[Existencia.]]</f>
        <v>958.8</v>
      </c>
      <c r="K45" s="155">
        <v>10</v>
      </c>
      <c r="L45" s="60">
        <v>10</v>
      </c>
      <c r="M45" s="54" t="e">
        <f>+LOOKUP(Tabla167[[#This Row],[Código Institucional]],#REF!,#REF!)</f>
        <v>#REF!</v>
      </c>
      <c r="N45" s="55" t="e">
        <f>+LOOKUP(Tabla167[[#This Row],[Código Institucional]],#REF!,#REF!)</f>
        <v>#REF!</v>
      </c>
      <c r="O45" s="47" t="e">
        <f>+Tabla167[[#This Row],[Existencia ]]+Tabla167[[#This Row],[Entradas]]-Tabla167[[#This Row],[Salidas]]</f>
        <v>#REF!</v>
      </c>
    </row>
    <row r="46" spans="3:15" s="46" customFormat="1" ht="15.75">
      <c r="C46" s="57">
        <v>40548</v>
      </c>
      <c r="D46" s="57">
        <v>41268</v>
      </c>
      <c r="E46" s="58" t="s">
        <v>229</v>
      </c>
      <c r="F46" s="59" t="s">
        <v>237</v>
      </c>
      <c r="G46" s="50" t="s">
        <v>238</v>
      </c>
      <c r="H46" s="60" t="s">
        <v>170</v>
      </c>
      <c r="I46" s="91">
        <v>1108.02</v>
      </c>
      <c r="J46" s="53">
        <f>+Tabla167[[#This Row],[Costo Unitario en RD$]]*Tabla167[[#This Row],[Existencia.]]</f>
        <v>2216.04</v>
      </c>
      <c r="K46" s="155">
        <v>2</v>
      </c>
      <c r="L46" s="60">
        <v>2</v>
      </c>
      <c r="M46" s="54" t="e">
        <f>+LOOKUP(Tabla167[[#This Row],[Código Institucional]],#REF!,#REF!)</f>
        <v>#REF!</v>
      </c>
      <c r="N46" s="55" t="e">
        <f>+LOOKUP(Tabla167[[#This Row],[Código Institucional]],#REF!,#REF!)</f>
        <v>#REF!</v>
      </c>
      <c r="O46" s="47" t="e">
        <f>+Tabla167[[#This Row],[Existencia ]]+Tabla167[[#This Row],[Entradas]]-Tabla167[[#This Row],[Salidas]]</f>
        <v>#REF!</v>
      </c>
    </row>
    <row r="47" spans="3:15" s="46" customFormat="1" ht="15.75" hidden="1">
      <c r="C47" s="57">
        <v>44398</v>
      </c>
      <c r="D47" s="57">
        <v>43034</v>
      </c>
      <c r="E47" s="58" t="s">
        <v>189</v>
      </c>
      <c r="F47" s="59" t="s">
        <v>239</v>
      </c>
      <c r="G47" s="50" t="s">
        <v>240</v>
      </c>
      <c r="H47" s="60" t="s">
        <v>170</v>
      </c>
      <c r="I47" s="91">
        <v>5703.61</v>
      </c>
      <c r="J47" s="153">
        <f>+Tabla167[[#This Row],[Costo Unitario en RD$]]*Tabla167[[#This Row],[Existencia.]]</f>
        <v>0</v>
      </c>
      <c r="K47" s="155">
        <v>0</v>
      </c>
      <c r="L47" s="60">
        <v>34</v>
      </c>
      <c r="M47" s="54" t="e">
        <f>+LOOKUP(Tabla167[[#This Row],[Código Institucional]],#REF!,#REF!)</f>
        <v>#REF!</v>
      </c>
      <c r="N47" s="55" t="e">
        <f>+LOOKUP(Tabla167[[#This Row],[Código Institucional]],#REF!,#REF!)</f>
        <v>#REF!</v>
      </c>
      <c r="O47" s="56" t="e">
        <f>+Tabla167[[#This Row],[Existencia ]]+Tabla167[[#This Row],[Entradas]]-Tabla167[[#This Row],[Salidas]]</f>
        <v>#REF!</v>
      </c>
    </row>
    <row r="48" spans="3:15" s="46" customFormat="1" ht="15.75">
      <c r="C48" s="57">
        <v>42520</v>
      </c>
      <c r="D48" s="57">
        <v>40393</v>
      </c>
      <c r="E48" s="58" t="s">
        <v>171</v>
      </c>
      <c r="F48" s="59" t="s">
        <v>241</v>
      </c>
      <c r="G48" s="50" t="s">
        <v>242</v>
      </c>
      <c r="H48" s="60" t="s">
        <v>170</v>
      </c>
      <c r="I48" s="91">
        <v>44.25</v>
      </c>
      <c r="J48" s="53">
        <f>+Tabla167[[#This Row],[Costo Unitario en RD$]]*Tabla167[[#This Row],[Existencia.]]</f>
        <v>132.75</v>
      </c>
      <c r="K48" s="155">
        <v>3</v>
      </c>
      <c r="L48" s="60">
        <v>5</v>
      </c>
      <c r="M48" s="54" t="e">
        <f>+LOOKUP(Tabla167[[#This Row],[Código Institucional]],#REF!,#REF!)</f>
        <v>#REF!</v>
      </c>
      <c r="N48" s="55" t="e">
        <f>+LOOKUP(Tabla167[[#This Row],[Código Institucional]],#REF!,#REF!)</f>
        <v>#REF!</v>
      </c>
      <c r="O48" s="47" t="e">
        <f>+Tabla167[[#This Row],[Existencia ]]+Tabla167[[#This Row],[Entradas]]-Tabla167[[#This Row],[Salidas]]</f>
        <v>#REF!</v>
      </c>
    </row>
    <row r="49" spans="3:15" s="46" customFormat="1" ht="15.75" hidden="1">
      <c r="C49" s="57">
        <v>42496</v>
      </c>
      <c r="D49" s="57">
        <v>42496</v>
      </c>
      <c r="E49" s="58" t="s">
        <v>171</v>
      </c>
      <c r="F49" s="59" t="s">
        <v>243</v>
      </c>
      <c r="G49" s="50" t="s">
        <v>244</v>
      </c>
      <c r="H49" s="60" t="s">
        <v>170</v>
      </c>
      <c r="I49" s="91">
        <v>59</v>
      </c>
      <c r="J49" s="153">
        <f>+Tabla167[[#This Row],[Costo Unitario en RD$]]*Tabla167[[#This Row],[Existencia.]]</f>
        <v>0</v>
      </c>
      <c r="K49" s="155">
        <v>0</v>
      </c>
      <c r="L49" s="60">
        <v>3</v>
      </c>
      <c r="M49" s="54" t="e">
        <f>+LOOKUP(Tabla167[[#This Row],[Código Institucional]],#REF!,#REF!)</f>
        <v>#REF!</v>
      </c>
      <c r="N49" s="55" t="e">
        <f>+LOOKUP(Tabla167[[#This Row],[Código Institucional]],#REF!,#REF!)</f>
        <v>#REF!</v>
      </c>
      <c r="O49" s="47" t="e">
        <f>+Tabla167[[#This Row],[Existencia ]]+Tabla167[[#This Row],[Entradas]]-Tabla167[[#This Row],[Salidas]]</f>
        <v>#REF!</v>
      </c>
    </row>
    <row r="50" spans="3:15" s="46" customFormat="1" ht="15.75">
      <c r="C50" s="57">
        <v>43258</v>
      </c>
      <c r="D50" s="57">
        <v>42520</v>
      </c>
      <c r="E50" s="58" t="s">
        <v>171</v>
      </c>
      <c r="F50" s="59" t="s">
        <v>245</v>
      </c>
      <c r="G50" s="50" t="s">
        <v>246</v>
      </c>
      <c r="H50" s="60" t="s">
        <v>170</v>
      </c>
      <c r="I50" s="91">
        <v>73.75</v>
      </c>
      <c r="J50" s="53">
        <f>+Tabla167[[#This Row],[Costo Unitario en RD$]]*Tabla167[[#This Row],[Existencia.]]</f>
        <v>368.75</v>
      </c>
      <c r="K50" s="155">
        <v>5</v>
      </c>
      <c r="L50" s="60">
        <v>3</v>
      </c>
      <c r="M50" s="54" t="e">
        <f>+LOOKUP(Tabla167[[#This Row],[Código Institucional]],#REF!,#REF!)</f>
        <v>#REF!</v>
      </c>
      <c r="N50" s="55" t="e">
        <f>+LOOKUP(Tabla167[[#This Row],[Código Institucional]],#REF!,#REF!)</f>
        <v>#REF!</v>
      </c>
      <c r="O50" s="47" t="e">
        <f>+Tabla167[[#This Row],[Existencia ]]+Tabla167[[#This Row],[Entradas]]-Tabla167[[#This Row],[Salidas]]</f>
        <v>#REF!</v>
      </c>
    </row>
    <row r="51" spans="3:15" s="46" customFormat="1" ht="15.75">
      <c r="C51" s="57">
        <v>43797</v>
      </c>
      <c r="D51" s="57">
        <v>42496</v>
      </c>
      <c r="E51" s="58" t="s">
        <v>171</v>
      </c>
      <c r="F51" s="59" t="s">
        <v>24</v>
      </c>
      <c r="G51" s="50" t="s">
        <v>247</v>
      </c>
      <c r="H51" s="60" t="s">
        <v>170</v>
      </c>
      <c r="I51" s="91">
        <v>70</v>
      </c>
      <c r="J51" s="53">
        <f>+Tabla167[[#This Row],[Costo Unitario en RD$]]*Tabla167[[#This Row],[Existencia.]]</f>
        <v>1820</v>
      </c>
      <c r="K51" s="155">
        <v>26</v>
      </c>
      <c r="L51" s="60">
        <v>26</v>
      </c>
      <c r="M51" s="54" t="e">
        <f>+LOOKUP(Tabla167[[#This Row],[Código Institucional]],#REF!,#REF!)</f>
        <v>#REF!</v>
      </c>
      <c r="N51" s="55" t="e">
        <f>+LOOKUP(Tabla167[[#This Row],[Código Institucional]],#REF!,#REF!)</f>
        <v>#REF!</v>
      </c>
      <c r="O51" s="47" t="e">
        <f>+Tabla167[[#This Row],[Existencia ]]+Tabla167[[#This Row],[Entradas]]-Tabla167[[#This Row],[Salidas]]</f>
        <v>#REF!</v>
      </c>
    </row>
    <row r="52" spans="3:15" s="46" customFormat="1" ht="15.75">
      <c r="C52" s="57">
        <v>42641</v>
      </c>
      <c r="D52" s="57">
        <v>42496</v>
      </c>
      <c r="E52" s="58" t="s">
        <v>171</v>
      </c>
      <c r="F52" s="59" t="s">
        <v>121</v>
      </c>
      <c r="G52" s="50" t="s">
        <v>248</v>
      </c>
      <c r="H52" s="60" t="s">
        <v>170</v>
      </c>
      <c r="I52" s="91">
        <v>91.45</v>
      </c>
      <c r="J52" s="53">
        <f>+Tabla167[[#This Row],[Costo Unitario en RD$]]*Tabla167[[#This Row],[Existencia.]]</f>
        <v>274.35000000000002</v>
      </c>
      <c r="K52" s="155">
        <v>3</v>
      </c>
      <c r="L52" s="60">
        <v>3</v>
      </c>
      <c r="M52" s="54" t="e">
        <f>+LOOKUP(Tabla167[[#This Row],[Código Institucional]],#REF!,#REF!)</f>
        <v>#REF!</v>
      </c>
      <c r="N52" s="55" t="e">
        <f>+LOOKUP(Tabla167[[#This Row],[Código Institucional]],#REF!,#REF!)</f>
        <v>#REF!</v>
      </c>
      <c r="O52" s="47" t="e">
        <f>+Tabla167[[#This Row],[Existencia ]]+Tabla167[[#This Row],[Entradas]]-Tabla167[[#This Row],[Salidas]]</f>
        <v>#REF!</v>
      </c>
    </row>
    <row r="53" spans="3:15" s="46" customFormat="1" ht="15.75">
      <c r="C53" s="57">
        <v>41268</v>
      </c>
      <c r="D53" s="57">
        <v>40816</v>
      </c>
      <c r="E53" s="58" t="s">
        <v>189</v>
      </c>
      <c r="F53" s="59" t="s">
        <v>249</v>
      </c>
      <c r="G53" s="50" t="s">
        <v>250</v>
      </c>
      <c r="H53" s="60" t="s">
        <v>170</v>
      </c>
      <c r="I53" s="91">
        <v>4409.5</v>
      </c>
      <c r="J53" s="53">
        <f>+Tabla167[[#This Row],[Costo Unitario en RD$]]*Tabla167[[#This Row],[Existencia.]]</f>
        <v>8819</v>
      </c>
      <c r="K53" s="155">
        <v>2</v>
      </c>
      <c r="L53" s="60">
        <v>3</v>
      </c>
      <c r="M53" s="54" t="e">
        <f>+LOOKUP(Tabla167[[#This Row],[Código Institucional]],#REF!,#REF!)</f>
        <v>#REF!</v>
      </c>
      <c r="N53" s="55" t="e">
        <f>+LOOKUP(Tabla167[[#This Row],[Código Institucional]],#REF!,#REF!)</f>
        <v>#REF!</v>
      </c>
      <c r="O53" s="47" t="e">
        <f>+Tabla167[[#This Row],[Existencia ]]+Tabla167[[#This Row],[Entradas]]-Tabla167[[#This Row],[Salidas]]</f>
        <v>#REF!</v>
      </c>
    </row>
    <row r="54" spans="3:15" s="46" customFormat="1" ht="15.75" hidden="1">
      <c r="C54" s="57">
        <v>43402</v>
      </c>
      <c r="D54" s="57">
        <v>38968</v>
      </c>
      <c r="E54" s="58" t="s">
        <v>189</v>
      </c>
      <c r="F54" s="59" t="s">
        <v>119</v>
      </c>
      <c r="G54" s="50" t="s">
        <v>251</v>
      </c>
      <c r="H54" s="60" t="s">
        <v>170</v>
      </c>
      <c r="I54" s="91">
        <v>94.4</v>
      </c>
      <c r="J54" s="153">
        <f>+Tabla167[[#This Row],[Costo Unitario en RD$]]*Tabla167[[#This Row],[Existencia.]]</f>
        <v>0</v>
      </c>
      <c r="K54" s="155">
        <v>0</v>
      </c>
      <c r="L54" s="60">
        <v>93</v>
      </c>
      <c r="M54" s="54" t="e">
        <f>+LOOKUP(Tabla167[[#This Row],[Código Institucional]],#REF!,#REF!)</f>
        <v>#REF!</v>
      </c>
      <c r="N54" s="55" t="e">
        <f>+LOOKUP(Tabla167[[#This Row],[Código Institucional]],#REF!,#REF!)</f>
        <v>#REF!</v>
      </c>
      <c r="O54" s="47" t="e">
        <f>+Tabla167[[#This Row],[Existencia ]]+Tabla167[[#This Row],[Entradas]]-Tabla167[[#This Row],[Salidas]]</f>
        <v>#REF!</v>
      </c>
    </row>
    <row r="55" spans="3:15" s="46" customFormat="1" ht="15.75" customHeight="1">
      <c r="C55" s="57">
        <v>43034</v>
      </c>
      <c r="D55" s="57">
        <v>42496</v>
      </c>
      <c r="E55" s="58" t="s">
        <v>210</v>
      </c>
      <c r="F55" s="59" t="s">
        <v>101</v>
      </c>
      <c r="G55" s="50" t="s">
        <v>252</v>
      </c>
      <c r="H55" s="60" t="s">
        <v>170</v>
      </c>
      <c r="I55" s="91">
        <v>73.87</v>
      </c>
      <c r="J55" s="53">
        <f>+Tabla167[[#This Row],[Costo Unitario en RD$]]*Tabla167[[#This Row],[Existencia.]]</f>
        <v>1181.92</v>
      </c>
      <c r="K55" s="155">
        <v>16</v>
      </c>
      <c r="L55" s="60">
        <v>16</v>
      </c>
      <c r="M55" s="54" t="e">
        <f>+LOOKUP(Tabla167[[#This Row],[Código Institucional]],#REF!,#REF!)</f>
        <v>#REF!</v>
      </c>
      <c r="N55" s="55" t="e">
        <f>+LOOKUP(Tabla167[[#This Row],[Código Institucional]],#REF!,#REF!)</f>
        <v>#REF!</v>
      </c>
      <c r="O55" s="47" t="e">
        <f>+Tabla167[[#This Row],[Existencia ]]+Tabla167[[#This Row],[Entradas]]-Tabla167[[#This Row],[Salidas]]</f>
        <v>#REF!</v>
      </c>
    </row>
    <row r="56" spans="3:15" s="46" customFormat="1" ht="15.75" customHeight="1">
      <c r="C56" s="57">
        <v>40393</v>
      </c>
      <c r="D56" s="57">
        <v>39020</v>
      </c>
      <c r="E56" s="58" t="s">
        <v>210</v>
      </c>
      <c r="F56" s="59" t="s">
        <v>40</v>
      </c>
      <c r="G56" s="50" t="s">
        <v>253</v>
      </c>
      <c r="H56" s="60" t="s">
        <v>170</v>
      </c>
      <c r="I56" s="91">
        <v>81.59</v>
      </c>
      <c r="J56" s="53">
        <f>+Tabla167[[#This Row],[Costo Unitario en RD$]]*Tabla167[[#This Row],[Existencia.]]</f>
        <v>2039.75</v>
      </c>
      <c r="K56" s="155">
        <v>25</v>
      </c>
      <c r="L56" s="60">
        <v>46</v>
      </c>
      <c r="M56" s="54" t="e">
        <f>+LOOKUP(Tabla167[[#This Row],[Código Institucional]],#REF!,#REF!)</f>
        <v>#REF!</v>
      </c>
      <c r="N56" s="55" t="e">
        <f>+LOOKUP(Tabla167[[#This Row],[Código Institucional]],#REF!,#REF!)</f>
        <v>#REF!</v>
      </c>
      <c r="O56" s="47" t="e">
        <f>+Tabla167[[#This Row],[Existencia ]]+Tabla167[[#This Row],[Entradas]]-Tabla167[[#This Row],[Salidas]]</f>
        <v>#REF!</v>
      </c>
    </row>
    <row r="57" spans="3:15" s="46" customFormat="1" ht="15.75">
      <c r="C57" s="57">
        <v>42496</v>
      </c>
      <c r="D57" s="57">
        <v>41915</v>
      </c>
      <c r="E57" s="58" t="s">
        <v>254</v>
      </c>
      <c r="F57" s="59" t="s">
        <v>154</v>
      </c>
      <c r="G57" s="50" t="s">
        <v>255</v>
      </c>
      <c r="H57" s="60" t="s">
        <v>170</v>
      </c>
      <c r="I57" s="91">
        <v>1626.21</v>
      </c>
      <c r="J57" s="53">
        <f>+Tabla167[[#This Row],[Costo Unitario en RD$]]*Tabla167[[#This Row],[Existencia.]]</f>
        <v>282960.53999999998</v>
      </c>
      <c r="K57" s="155">
        <v>174</v>
      </c>
      <c r="L57" s="60">
        <v>185</v>
      </c>
      <c r="M57" s="54" t="e">
        <f>+LOOKUP(Tabla167[[#This Row],[Código Institucional]],#REF!,#REF!)</f>
        <v>#REF!</v>
      </c>
      <c r="N57" s="55" t="e">
        <f>+LOOKUP(Tabla167[[#This Row],[Código Institucional]],#REF!,#REF!)</f>
        <v>#REF!</v>
      </c>
      <c r="O57" s="47" t="e">
        <f>+Tabla167[[#This Row],[Existencia ]]+Tabla167[[#This Row],[Entradas]]-Tabla167[[#This Row],[Salidas]]</f>
        <v>#REF!</v>
      </c>
    </row>
    <row r="58" spans="3:15" s="46" customFormat="1" ht="15.75">
      <c r="C58" s="57">
        <v>42520</v>
      </c>
      <c r="D58" s="57">
        <v>42250</v>
      </c>
      <c r="E58" s="58" t="s">
        <v>254</v>
      </c>
      <c r="F58" s="59" t="s">
        <v>140</v>
      </c>
      <c r="G58" s="50" t="s">
        <v>256</v>
      </c>
      <c r="H58" s="60" t="s">
        <v>170</v>
      </c>
      <c r="I58" s="91">
        <v>2360</v>
      </c>
      <c r="J58" s="53">
        <f>+Tabla167[[#This Row],[Costo Unitario en RD$]]*Tabla167[[#This Row],[Existencia.]]</f>
        <v>54280</v>
      </c>
      <c r="K58" s="155">
        <v>23</v>
      </c>
      <c r="L58" s="60">
        <v>30</v>
      </c>
      <c r="M58" s="54" t="e">
        <f>+LOOKUP(Tabla167[[#This Row],[Código Institucional]],#REF!,#REF!)</f>
        <v>#REF!</v>
      </c>
      <c r="N58" s="55" t="e">
        <f>+LOOKUP(Tabla167[[#This Row],[Código Institucional]],#REF!,#REF!)</f>
        <v>#REF!</v>
      </c>
      <c r="O58" s="47" t="e">
        <f>+Tabla167[[#This Row],[Existencia ]]+Tabla167[[#This Row],[Entradas]]-Tabla167[[#This Row],[Salidas]]</f>
        <v>#REF!</v>
      </c>
    </row>
    <row r="59" spans="3:15" s="46" customFormat="1" ht="15.75">
      <c r="C59" s="57">
        <v>42496</v>
      </c>
      <c r="D59" s="57">
        <v>42520</v>
      </c>
      <c r="E59" s="58" t="s">
        <v>189</v>
      </c>
      <c r="F59" s="62" t="s">
        <v>257</v>
      </c>
      <c r="G59" s="63" t="s">
        <v>258</v>
      </c>
      <c r="H59" s="60" t="s">
        <v>170</v>
      </c>
      <c r="I59" s="91">
        <v>95.75</v>
      </c>
      <c r="J59" s="53">
        <f>+Tabla167[[#This Row],[Costo Unitario en RD$]]*Tabla167[[#This Row],[Existencia.]]</f>
        <v>95.75</v>
      </c>
      <c r="K59" s="155">
        <v>1</v>
      </c>
      <c r="L59" s="60">
        <v>1</v>
      </c>
      <c r="M59" s="54" t="e">
        <f>+LOOKUP(Tabla167[[#This Row],[Código Institucional]],#REF!,#REF!)</f>
        <v>#REF!</v>
      </c>
      <c r="N59" s="55" t="e">
        <f>+LOOKUP(Tabla167[[#This Row],[Código Institucional]],#REF!,#REF!)</f>
        <v>#REF!</v>
      </c>
      <c r="O59" s="47" t="e">
        <f>+Tabla167[[#This Row],[Existencia ]]+Tabla167[[#This Row],[Entradas]]-Tabla167[[#This Row],[Salidas]]</f>
        <v>#REF!</v>
      </c>
    </row>
    <row r="60" spans="3:15" s="46" customFormat="1" ht="15.75">
      <c r="C60" s="57">
        <v>42496</v>
      </c>
      <c r="D60" s="57">
        <v>42263</v>
      </c>
      <c r="E60" s="58" t="s">
        <v>189</v>
      </c>
      <c r="F60" s="62" t="s">
        <v>259</v>
      </c>
      <c r="G60" s="61" t="s">
        <v>260</v>
      </c>
      <c r="H60" s="60" t="s">
        <v>170</v>
      </c>
      <c r="I60" s="91">
        <v>652.54</v>
      </c>
      <c r="J60" s="53">
        <f>+Tabla167[[#This Row],[Costo Unitario en RD$]]*Tabla167[[#This Row],[Existencia.]]</f>
        <v>652.54</v>
      </c>
      <c r="K60" s="155">
        <v>1</v>
      </c>
      <c r="L60" s="60">
        <v>10</v>
      </c>
      <c r="M60" s="54" t="e">
        <f>+LOOKUP(Tabla167[[#This Row],[Código Institucional]],#REF!,#REF!)</f>
        <v>#REF!</v>
      </c>
      <c r="N60" s="55" t="e">
        <f>+LOOKUP(Tabla167[[#This Row],[Código Institucional]],#REF!,#REF!)</f>
        <v>#REF!</v>
      </c>
      <c r="O60" s="47" t="e">
        <f>+Tabla167[[#This Row],[Existencia ]]+Tabla167[[#This Row],[Entradas]]-Tabla167[[#This Row],[Salidas]]</f>
        <v>#REF!</v>
      </c>
    </row>
    <row r="61" spans="3:15" s="46" customFormat="1" ht="15.75">
      <c r="C61" s="57">
        <v>40816</v>
      </c>
      <c r="D61" s="57">
        <v>44145</v>
      </c>
      <c r="E61" s="58" t="s">
        <v>261</v>
      </c>
      <c r="F61" s="59" t="s">
        <v>262</v>
      </c>
      <c r="G61" s="61" t="s">
        <v>263</v>
      </c>
      <c r="H61" s="60" t="s">
        <v>170</v>
      </c>
      <c r="I61" s="91">
        <v>214.76</v>
      </c>
      <c r="J61" s="53">
        <f>+Tabla167[[#This Row],[Costo Unitario en RD$]]*Tabla167[[#This Row],[Existencia.]]</f>
        <v>1718.08</v>
      </c>
      <c r="K61" s="155">
        <v>8</v>
      </c>
      <c r="L61" s="60">
        <v>23</v>
      </c>
      <c r="M61" s="54" t="e">
        <f>+LOOKUP(Tabla167[[#This Row],[Código Institucional]],#REF!,#REF!)</f>
        <v>#REF!</v>
      </c>
      <c r="N61" s="55" t="e">
        <f>+LOOKUP(Tabla167[[#This Row],[Código Institucional]],#REF!,#REF!)</f>
        <v>#REF!</v>
      </c>
      <c r="O61" s="47" t="e">
        <f>+Tabla167[[#This Row],[Existencia ]]+Tabla167[[#This Row],[Entradas]]-Tabla167[[#This Row],[Salidas]]</f>
        <v>#REF!</v>
      </c>
    </row>
    <row r="62" spans="3:15" s="46" customFormat="1" ht="15.75" hidden="1" customHeight="1">
      <c r="C62" s="57">
        <v>41429</v>
      </c>
      <c r="D62" s="57">
        <v>44049</v>
      </c>
      <c r="E62" s="58" t="s">
        <v>189</v>
      </c>
      <c r="F62" s="59" t="s">
        <v>143</v>
      </c>
      <c r="G62" s="61" t="s">
        <v>144</v>
      </c>
      <c r="H62" s="60" t="s">
        <v>170</v>
      </c>
      <c r="I62" s="91">
        <v>814.2</v>
      </c>
      <c r="J62" s="153">
        <f>+Tabla167[[#This Row],[Costo Unitario en RD$]]*Tabla167[[#This Row],[Existencia.]]</f>
        <v>0</v>
      </c>
      <c r="K62" s="155">
        <v>0</v>
      </c>
      <c r="L62" s="60">
        <v>8</v>
      </c>
      <c r="M62" s="54" t="e">
        <f>+LOOKUP(Tabla167[[#This Row],[Código Institucional]],#REF!,#REF!)</f>
        <v>#REF!</v>
      </c>
      <c r="N62" s="55" t="e">
        <f>+LOOKUP(Tabla167[[#This Row],[Código Institucional]],#REF!,#REF!)</f>
        <v>#REF!</v>
      </c>
      <c r="O62" s="47" t="e">
        <f>+Tabla167[[#This Row],[Existencia ]]+Tabla167[[#This Row],[Entradas]]-Tabla167[[#This Row],[Salidas]]</f>
        <v>#REF!</v>
      </c>
    </row>
    <row r="63" spans="3:15" s="48" customFormat="1" ht="15.75">
      <c r="C63" s="57">
        <v>38968</v>
      </c>
      <c r="D63" s="57">
        <v>42425</v>
      </c>
      <c r="E63" s="58" t="s">
        <v>189</v>
      </c>
      <c r="F63" s="59" t="s">
        <v>104</v>
      </c>
      <c r="G63" s="50" t="s">
        <v>264</v>
      </c>
      <c r="H63" s="60" t="s">
        <v>170</v>
      </c>
      <c r="I63" s="91">
        <v>214.76</v>
      </c>
      <c r="J63" s="53">
        <f>+Tabla167[[#This Row],[Costo Unitario en RD$]]*Tabla167[[#This Row],[Existencia.]]</f>
        <v>644.28</v>
      </c>
      <c r="K63" s="155">
        <v>3</v>
      </c>
      <c r="L63" s="60">
        <v>3</v>
      </c>
      <c r="M63" s="54" t="e">
        <f>+LOOKUP(Tabla167[[#This Row],[Código Institucional]],#REF!,#REF!)</f>
        <v>#REF!</v>
      </c>
      <c r="N63" s="55" t="e">
        <f>+LOOKUP(Tabla167[[#This Row],[Código Institucional]],#REF!,#REF!)</f>
        <v>#REF!</v>
      </c>
      <c r="O63" s="47" t="e">
        <f>+Tabla167[[#This Row],[Existencia ]]+Tabla167[[#This Row],[Entradas]]-Tabla167[[#This Row],[Salidas]]</f>
        <v>#REF!</v>
      </c>
    </row>
    <row r="64" spans="3:15" s="46" customFormat="1" ht="15.75">
      <c r="C64" s="57">
        <v>42496</v>
      </c>
      <c r="D64" s="57">
        <v>43412</v>
      </c>
      <c r="E64" s="58" t="s">
        <v>189</v>
      </c>
      <c r="F64" s="59" t="s">
        <v>265</v>
      </c>
      <c r="G64" s="61" t="s">
        <v>266</v>
      </c>
      <c r="H64" s="60" t="s">
        <v>170</v>
      </c>
      <c r="I64" s="91">
        <v>713.91</v>
      </c>
      <c r="J64" s="53">
        <f>+Tabla167[[#This Row],[Costo Unitario en RD$]]*Tabla167[[#This Row],[Existencia.]]</f>
        <v>7139.0999999999995</v>
      </c>
      <c r="K64" s="155">
        <v>10</v>
      </c>
      <c r="L64" s="60">
        <v>37</v>
      </c>
      <c r="M64" s="54" t="e">
        <f>+LOOKUP(Tabla167[[#This Row],[Código Institucional]],#REF!,#REF!)</f>
        <v>#REF!</v>
      </c>
      <c r="N64" s="55" t="e">
        <f>+LOOKUP(Tabla167[[#This Row],[Código Institucional]],#REF!,#REF!)</f>
        <v>#REF!</v>
      </c>
      <c r="O64" s="56" t="e">
        <f>+Tabla167[[#This Row],[Existencia ]]+Tabla167[[#This Row],[Entradas]]-Tabla167[[#This Row],[Salidas]]</f>
        <v>#REF!</v>
      </c>
    </row>
    <row r="65" spans="3:15" s="46" customFormat="1" ht="15.75" hidden="1">
      <c r="C65" s="57">
        <v>38968</v>
      </c>
      <c r="D65" s="57">
        <v>42250</v>
      </c>
      <c r="E65" s="58" t="s">
        <v>189</v>
      </c>
      <c r="F65" s="59" t="s">
        <v>105</v>
      </c>
      <c r="G65" s="50" t="s">
        <v>267</v>
      </c>
      <c r="H65" s="60" t="s">
        <v>170</v>
      </c>
      <c r="I65" s="91">
        <v>214.76</v>
      </c>
      <c r="J65" s="153">
        <f>+Tabla167[[#This Row],[Costo Unitario en RD$]]*Tabla167[[#This Row],[Existencia.]]</f>
        <v>0</v>
      </c>
      <c r="K65" s="155">
        <v>0</v>
      </c>
      <c r="L65" s="60">
        <v>3</v>
      </c>
      <c r="M65" s="54" t="e">
        <f>+LOOKUP(Tabla167[[#This Row],[Código Institucional]],#REF!,#REF!)</f>
        <v>#REF!</v>
      </c>
      <c r="N65" s="55" t="e">
        <f>+LOOKUP(Tabla167[[#This Row],[Código Institucional]],#REF!,#REF!)</f>
        <v>#REF!</v>
      </c>
      <c r="O65" s="56" t="e">
        <f>+Tabla167[[#This Row],[Existencia ]]+Tabla167[[#This Row],[Entradas]]-Tabla167[[#This Row],[Salidas]]</f>
        <v>#REF!</v>
      </c>
    </row>
    <row r="66" spans="3:15" s="46" customFormat="1" ht="15.75" hidden="1">
      <c r="C66" s="57">
        <v>44145</v>
      </c>
      <c r="D66" s="57">
        <v>42520</v>
      </c>
      <c r="E66" s="58" t="s">
        <v>189</v>
      </c>
      <c r="F66" s="59" t="s">
        <v>25</v>
      </c>
      <c r="G66" s="50" t="s">
        <v>268</v>
      </c>
      <c r="H66" s="60" t="s">
        <v>170</v>
      </c>
      <c r="I66" s="91">
        <v>214.76</v>
      </c>
      <c r="J66" s="153">
        <f>+Tabla167[[#This Row],[Costo Unitario en RD$]]*Tabla167[[#This Row],[Existencia.]]</f>
        <v>0</v>
      </c>
      <c r="K66" s="155">
        <v>0</v>
      </c>
      <c r="L66" s="60">
        <v>17</v>
      </c>
      <c r="M66" s="54" t="e">
        <f>+LOOKUP(Tabla167[[#This Row],[Código Institucional]],#REF!,#REF!)</f>
        <v>#REF!</v>
      </c>
      <c r="N66" s="55" t="e">
        <f>+LOOKUP(Tabla167[[#This Row],[Código Institucional]],#REF!,#REF!)</f>
        <v>#REF!</v>
      </c>
      <c r="O66" s="47" t="e">
        <f>+Tabla167[[#This Row],[Existencia ]]+Tabla167[[#This Row],[Entradas]]-Tabla167[[#This Row],[Salidas]]</f>
        <v>#REF!</v>
      </c>
    </row>
    <row r="67" spans="3:15" s="46" customFormat="1" ht="15.75">
      <c r="C67" s="57">
        <v>39020</v>
      </c>
      <c r="D67" s="57">
        <v>41915</v>
      </c>
      <c r="E67" s="58" t="s">
        <v>189</v>
      </c>
      <c r="F67" s="59" t="s">
        <v>50</v>
      </c>
      <c r="G67" s="50" t="s">
        <v>269</v>
      </c>
      <c r="H67" s="60" t="s">
        <v>170</v>
      </c>
      <c r="I67" s="91">
        <v>214.76</v>
      </c>
      <c r="J67" s="53">
        <f>+Tabla167[[#This Row],[Costo Unitario en RD$]]*Tabla167[[#This Row],[Existencia.]]</f>
        <v>1073.8</v>
      </c>
      <c r="K67" s="155">
        <v>5</v>
      </c>
      <c r="L67" s="60">
        <v>5</v>
      </c>
      <c r="M67" s="54" t="e">
        <f>+LOOKUP(Tabla167[[#This Row],[Código Institucional]],#REF!,#REF!)</f>
        <v>#REF!</v>
      </c>
      <c r="N67" s="55" t="e">
        <f>+LOOKUP(Tabla167[[#This Row],[Código Institucional]],#REF!,#REF!)</f>
        <v>#REF!</v>
      </c>
      <c r="O67" s="56" t="e">
        <f>+Tabla167[[#This Row],[Existencia ]]+Tabla167[[#This Row],[Entradas]]-Tabla167[[#This Row],[Salidas]]</f>
        <v>#REF!</v>
      </c>
    </row>
    <row r="68" spans="3:15" s="46" customFormat="1" ht="15.75">
      <c r="C68" s="57">
        <v>41915</v>
      </c>
      <c r="D68" s="57">
        <v>44145</v>
      </c>
      <c r="E68" s="58" t="s">
        <v>189</v>
      </c>
      <c r="F68" s="59" t="s">
        <v>270</v>
      </c>
      <c r="G68" s="61" t="s">
        <v>271</v>
      </c>
      <c r="H68" s="60" t="s">
        <v>170</v>
      </c>
      <c r="I68" s="91">
        <v>16335.92</v>
      </c>
      <c r="J68" s="53">
        <f>+Tabla167[[#This Row],[Costo Unitario en RD$]]*Tabla167[[#This Row],[Existencia.]]</f>
        <v>32671.84</v>
      </c>
      <c r="K68" s="155">
        <v>2</v>
      </c>
      <c r="L68" s="60">
        <v>2</v>
      </c>
      <c r="M68" s="54" t="e">
        <f>+LOOKUP(Tabla167[[#This Row],[Código Institucional]],#REF!,#REF!)</f>
        <v>#REF!</v>
      </c>
      <c r="N68" s="55" t="e">
        <f>+LOOKUP(Tabla167[[#This Row],[Código Institucional]],#REF!,#REF!)</f>
        <v>#REF!</v>
      </c>
      <c r="O68" s="47" t="e">
        <f>+Tabla167[[#This Row],[Existencia ]]+Tabla167[[#This Row],[Entradas]]-Tabla167[[#This Row],[Salidas]]</f>
        <v>#REF!</v>
      </c>
    </row>
    <row r="69" spans="3:15" s="46" customFormat="1" ht="15.75">
      <c r="C69" s="57">
        <v>42250</v>
      </c>
      <c r="D69" s="57">
        <v>43034</v>
      </c>
      <c r="E69" s="58" t="s">
        <v>171</v>
      </c>
      <c r="F69" s="59" t="s">
        <v>272</v>
      </c>
      <c r="G69" s="50" t="s">
        <v>273</v>
      </c>
      <c r="H69" s="60" t="s">
        <v>170</v>
      </c>
      <c r="I69" s="91">
        <v>20.059999999999999</v>
      </c>
      <c r="J69" s="53">
        <f>+Tabla167[[#This Row],[Costo Unitario en RD$]]*Tabla167[[#This Row],[Existencia.]]</f>
        <v>2005.9999999999998</v>
      </c>
      <c r="K69" s="155">
        <v>100</v>
      </c>
      <c r="L69" s="60">
        <v>100</v>
      </c>
      <c r="M69" s="54" t="e">
        <f>+LOOKUP(Tabla167[[#This Row],[Código Institucional]],#REF!,#REF!)</f>
        <v>#REF!</v>
      </c>
      <c r="N69" s="55" t="e">
        <f>+LOOKUP(Tabla167[[#This Row],[Código Institucional]],#REF!,#REF!)</f>
        <v>#REF!</v>
      </c>
      <c r="O69" s="47" t="e">
        <f>+Tabla167[[#This Row],[Existencia ]]+Tabla167[[#This Row],[Entradas]]-Tabla167[[#This Row],[Salidas]]</f>
        <v>#REF!</v>
      </c>
    </row>
    <row r="70" spans="3:15" s="46" customFormat="1" ht="15.75">
      <c r="C70" s="57">
        <v>42520</v>
      </c>
      <c r="D70" s="57">
        <v>43032</v>
      </c>
      <c r="E70" s="58" t="s">
        <v>189</v>
      </c>
      <c r="F70" s="62" t="s">
        <v>274</v>
      </c>
      <c r="G70" s="61" t="s">
        <v>275</v>
      </c>
      <c r="H70" s="60" t="s">
        <v>170</v>
      </c>
      <c r="I70" s="91">
        <v>629.62</v>
      </c>
      <c r="J70" s="53">
        <f>+Tabla167[[#This Row],[Costo Unitario en RD$]]*Tabla167[[#This Row],[Existencia.]]</f>
        <v>1259.24</v>
      </c>
      <c r="K70" s="155">
        <v>2</v>
      </c>
      <c r="L70" s="60">
        <v>8</v>
      </c>
      <c r="M70" s="54" t="e">
        <f>+LOOKUP(Tabla167[[#This Row],[Código Institucional]],#REF!,#REF!)</f>
        <v>#REF!</v>
      </c>
      <c r="N70" s="55" t="e">
        <f>+LOOKUP(Tabla167[[#This Row],[Código Institucional]],#REF!,#REF!)</f>
        <v>#REF!</v>
      </c>
      <c r="O70" s="47" t="e">
        <f>+Tabla167[[#This Row],[Existencia ]]+Tabla167[[#This Row],[Entradas]]-Tabla167[[#This Row],[Salidas]]</f>
        <v>#REF!</v>
      </c>
    </row>
    <row r="71" spans="3:15" s="46" customFormat="1" ht="15.75">
      <c r="C71" s="57">
        <v>42263</v>
      </c>
      <c r="D71" s="57">
        <v>44145</v>
      </c>
      <c r="E71" s="58" t="s">
        <v>189</v>
      </c>
      <c r="F71" s="59" t="s">
        <v>276</v>
      </c>
      <c r="G71" s="61" t="s">
        <v>277</v>
      </c>
      <c r="H71" s="60" t="s">
        <v>170</v>
      </c>
      <c r="I71" s="91">
        <v>1261.42</v>
      </c>
      <c r="J71" s="53">
        <f>+Tabla167[[#This Row],[Costo Unitario en RD$]]*Tabla167[[#This Row],[Existencia.]]</f>
        <v>3784.26</v>
      </c>
      <c r="K71" s="155">
        <v>3</v>
      </c>
      <c r="L71" s="60">
        <v>3</v>
      </c>
      <c r="M71" s="54" t="e">
        <f>+LOOKUP(Tabla167[[#This Row],[Código Institucional]],#REF!,#REF!)</f>
        <v>#REF!</v>
      </c>
      <c r="N71" s="55" t="e">
        <f>+LOOKUP(Tabla167[[#This Row],[Código Institucional]],#REF!,#REF!)</f>
        <v>#REF!</v>
      </c>
      <c r="O71" s="47" t="e">
        <f>+Tabla167[[#This Row],[Existencia ]]+Tabla167[[#This Row],[Entradas]]-Tabla167[[#This Row],[Salidas]]</f>
        <v>#REF!</v>
      </c>
    </row>
    <row r="72" spans="3:15" s="46" customFormat="1" ht="15.75" hidden="1" customHeight="1">
      <c r="C72" s="57">
        <v>43032</v>
      </c>
      <c r="D72" s="57">
        <v>42520</v>
      </c>
      <c r="E72" s="58" t="s">
        <v>184</v>
      </c>
      <c r="F72" s="62" t="s">
        <v>278</v>
      </c>
      <c r="G72" s="61" t="s">
        <v>279</v>
      </c>
      <c r="H72" s="60" t="s">
        <v>170</v>
      </c>
      <c r="I72" s="91">
        <v>220.66</v>
      </c>
      <c r="J72" s="153">
        <f>+Tabla167[[#This Row],[Costo Unitario en RD$]]*Tabla167[[#This Row],[Existencia.]]</f>
        <v>0</v>
      </c>
      <c r="K72" s="155">
        <v>0</v>
      </c>
      <c r="L72" s="60">
        <v>5025</v>
      </c>
      <c r="M72" s="54" t="e">
        <f>+LOOKUP(Tabla167[[#This Row],[Código Institucional]],#REF!,#REF!)</f>
        <v>#REF!</v>
      </c>
      <c r="N72" s="55" t="e">
        <f>+LOOKUP(Tabla167[[#This Row],[Código Institucional]],#REF!,#REF!)</f>
        <v>#REF!</v>
      </c>
      <c r="O72" s="47" t="e">
        <f>+Tabla167[[#This Row],[Existencia ]]+Tabla167[[#This Row],[Entradas]]-Tabla167[[#This Row],[Salidas]]</f>
        <v>#REF!</v>
      </c>
    </row>
    <row r="73" spans="3:15" s="46" customFormat="1" ht="15.75">
      <c r="C73" s="57">
        <v>44145</v>
      </c>
      <c r="D73" s="57">
        <v>43034</v>
      </c>
      <c r="E73" s="58" t="s">
        <v>184</v>
      </c>
      <c r="F73" s="59">
        <v>2980</v>
      </c>
      <c r="G73" s="50" t="s">
        <v>280</v>
      </c>
      <c r="H73" s="60" t="s">
        <v>170</v>
      </c>
      <c r="I73" s="91">
        <v>157</v>
      </c>
      <c r="J73" s="53">
        <f>+Tabla167[[#This Row],[Costo Unitario en RD$]]*Tabla167[[#This Row],[Existencia.]]</f>
        <v>94200</v>
      </c>
      <c r="K73" s="155">
        <v>600</v>
      </c>
      <c r="L73" s="60">
        <v>900</v>
      </c>
      <c r="M73" s="54" t="e">
        <f>+LOOKUP(Tabla167[[#This Row],[Código Institucional]],#REF!,#REF!)</f>
        <v>#REF!</v>
      </c>
      <c r="N73" s="55" t="e">
        <f>+LOOKUP(Tabla167[[#This Row],[Código Institucional]],#REF!,#REF!)</f>
        <v>#REF!</v>
      </c>
      <c r="O73" s="47" t="e">
        <f>+Tabla167[[#This Row],[Existencia ]]+Tabla167[[#This Row],[Entradas]]-Tabla167[[#This Row],[Salidas]]</f>
        <v>#REF!</v>
      </c>
    </row>
    <row r="74" spans="3:15" s="46" customFormat="1" ht="15.75" hidden="1">
      <c r="C74" s="57">
        <v>42520</v>
      </c>
      <c r="D74" s="57">
        <v>42520</v>
      </c>
      <c r="E74" s="58" t="s">
        <v>254</v>
      </c>
      <c r="F74" s="62" t="s">
        <v>281</v>
      </c>
      <c r="G74" s="50" t="s">
        <v>282</v>
      </c>
      <c r="H74" s="60" t="s">
        <v>170</v>
      </c>
      <c r="I74" s="91">
        <v>708</v>
      </c>
      <c r="J74" s="153">
        <f>+Tabla167[[#This Row],[Costo Unitario en RD$]]*Tabla167[[#This Row],[Existencia.]]</f>
        <v>0</v>
      </c>
      <c r="K74" s="155">
        <v>0</v>
      </c>
      <c r="L74" s="60">
        <v>12</v>
      </c>
      <c r="M74" s="54" t="e">
        <f>+LOOKUP(Tabla167[[#This Row],[Código Institucional]],#REF!,#REF!)</f>
        <v>#REF!</v>
      </c>
      <c r="N74" s="55" t="e">
        <f>+LOOKUP(Tabla167[[#This Row],[Código Institucional]],#REF!,#REF!)</f>
        <v>#REF!</v>
      </c>
      <c r="O74" s="47" t="e">
        <f>+Tabla167[[#This Row],[Existencia ]]+Tabla167[[#This Row],[Entradas]]-Tabla167[[#This Row],[Salidas]]</f>
        <v>#REF!</v>
      </c>
    </row>
    <row r="75" spans="3:15" s="46" customFormat="1" ht="15.75">
      <c r="C75" s="57">
        <v>44049</v>
      </c>
      <c r="D75" s="57">
        <v>40816</v>
      </c>
      <c r="E75" s="58" t="s">
        <v>189</v>
      </c>
      <c r="F75" s="59" t="s">
        <v>283</v>
      </c>
      <c r="G75" s="61" t="s">
        <v>284</v>
      </c>
      <c r="H75" s="60" t="s">
        <v>170</v>
      </c>
      <c r="I75" s="91">
        <v>27627.05</v>
      </c>
      <c r="J75" s="53">
        <f>+Tabla167[[#This Row],[Costo Unitario en RD$]]*Tabla167[[#This Row],[Existencia.]]</f>
        <v>1906266.45</v>
      </c>
      <c r="K75" s="155">
        <v>69</v>
      </c>
      <c r="L75" s="60">
        <v>92</v>
      </c>
      <c r="M75" s="54" t="e">
        <f>+LOOKUP(Tabla167[[#This Row],[Código Institucional]],#REF!,#REF!)</f>
        <v>#REF!</v>
      </c>
      <c r="N75" s="55" t="e">
        <f>+LOOKUP(Tabla167[[#This Row],[Código Institucional]],#REF!,#REF!)</f>
        <v>#REF!</v>
      </c>
      <c r="O75" s="47" t="e">
        <f>+Tabla167[[#This Row],[Existencia ]]+Tabla167[[#This Row],[Entradas]]-Tabla167[[#This Row],[Salidas]]</f>
        <v>#REF!</v>
      </c>
    </row>
    <row r="76" spans="3:15" s="46" customFormat="1" ht="15.75">
      <c r="C76" s="57">
        <v>42425</v>
      </c>
      <c r="D76" s="57">
        <v>39877</v>
      </c>
      <c r="E76" s="58" t="s">
        <v>189</v>
      </c>
      <c r="F76" s="59" t="s">
        <v>285</v>
      </c>
      <c r="G76" s="50" t="s">
        <v>286</v>
      </c>
      <c r="H76" s="60" t="s">
        <v>170</v>
      </c>
      <c r="I76" s="91">
        <v>1121</v>
      </c>
      <c r="J76" s="53">
        <f>+Tabla167[[#This Row],[Costo Unitario en RD$]]*Tabla167[[#This Row],[Existencia.]]</f>
        <v>34751</v>
      </c>
      <c r="K76" s="155">
        <v>31</v>
      </c>
      <c r="L76" s="60">
        <v>31</v>
      </c>
      <c r="M76" s="54" t="e">
        <f>+LOOKUP(Tabla167[[#This Row],[Código Institucional]],#REF!,#REF!)</f>
        <v>#REF!</v>
      </c>
      <c r="N76" s="55" t="e">
        <f>+LOOKUP(Tabla167[[#This Row],[Código Institucional]],#REF!,#REF!)</f>
        <v>#REF!</v>
      </c>
      <c r="O76" s="47" t="e">
        <f>+Tabla167[[#This Row],[Existencia ]]+Tabla167[[#This Row],[Entradas]]-Tabla167[[#This Row],[Salidas]]</f>
        <v>#REF!</v>
      </c>
    </row>
    <row r="77" spans="3:15" s="46" customFormat="1" ht="15.75">
      <c r="C77" s="57">
        <v>43412</v>
      </c>
      <c r="D77" s="57">
        <v>40816</v>
      </c>
      <c r="E77" s="58" t="s">
        <v>189</v>
      </c>
      <c r="F77" s="59" t="s">
        <v>287</v>
      </c>
      <c r="G77" s="50" t="s">
        <v>288</v>
      </c>
      <c r="H77" s="60" t="s">
        <v>170</v>
      </c>
      <c r="I77" s="91">
        <v>236</v>
      </c>
      <c r="J77" s="53">
        <f>+Tabla167[[#This Row],[Costo Unitario en RD$]]*Tabla167[[#This Row],[Existencia.]]</f>
        <v>2832</v>
      </c>
      <c r="K77" s="155">
        <v>12</v>
      </c>
      <c r="L77" s="60">
        <v>12</v>
      </c>
      <c r="M77" s="54" t="e">
        <f>+LOOKUP(Tabla167[[#This Row],[Código Institucional]],#REF!,#REF!)</f>
        <v>#REF!</v>
      </c>
      <c r="N77" s="55" t="e">
        <f>+LOOKUP(Tabla167[[#This Row],[Código Institucional]],#REF!,#REF!)</f>
        <v>#REF!</v>
      </c>
      <c r="O77" s="47" t="e">
        <f>+Tabla167[[#This Row],[Existencia ]]+Tabla167[[#This Row],[Entradas]]-Tabla167[[#This Row],[Salidas]]</f>
        <v>#REF!</v>
      </c>
    </row>
    <row r="78" spans="3:15" s="46" customFormat="1" ht="15.75" hidden="1">
      <c r="C78" s="57">
        <v>43752</v>
      </c>
      <c r="D78" s="57">
        <v>43412</v>
      </c>
      <c r="E78" s="58" t="s">
        <v>184</v>
      </c>
      <c r="F78" s="62" t="s">
        <v>289</v>
      </c>
      <c r="G78" s="63" t="s">
        <v>290</v>
      </c>
      <c r="H78" s="60" t="s">
        <v>170</v>
      </c>
      <c r="I78" s="94">
        <v>53.1</v>
      </c>
      <c r="J78" s="153">
        <f>+Tabla167[[#This Row],[Costo Unitario en RD$]]*Tabla167[[#This Row],[Existencia.]]</f>
        <v>0</v>
      </c>
      <c r="K78" s="155">
        <v>0</v>
      </c>
      <c r="L78" s="60">
        <v>0</v>
      </c>
      <c r="M78" s="54" t="e">
        <f>+LOOKUP(Tabla167[[#This Row],[Código Institucional]],#REF!,#REF!)</f>
        <v>#REF!</v>
      </c>
      <c r="N78" s="55" t="e">
        <f>+LOOKUP(Tabla167[[#This Row],[Código Institucional]],#REF!,#REF!)</f>
        <v>#REF!</v>
      </c>
      <c r="O78" s="47" t="e">
        <f>+Tabla167[[#This Row],[Existencia ]]+Tabla167[[#This Row],[Entradas]]-Tabla167[[#This Row],[Salidas]]</f>
        <v>#REF!</v>
      </c>
    </row>
    <row r="79" spans="3:15" s="46" customFormat="1" ht="15.75">
      <c r="C79" s="57">
        <v>42250</v>
      </c>
      <c r="D79" s="57">
        <v>43412</v>
      </c>
      <c r="E79" s="58" t="s">
        <v>210</v>
      </c>
      <c r="F79" s="59" t="s">
        <v>72</v>
      </c>
      <c r="G79" s="50" t="s">
        <v>291</v>
      </c>
      <c r="H79" s="60" t="s">
        <v>170</v>
      </c>
      <c r="I79" s="92">
        <v>236.31</v>
      </c>
      <c r="J79" s="53">
        <f>+Tabla167[[#This Row],[Costo Unitario en RD$]]*Tabla167[[#This Row],[Existencia.]]</f>
        <v>3780.96</v>
      </c>
      <c r="K79" s="155">
        <v>16</v>
      </c>
      <c r="L79" s="60">
        <v>65</v>
      </c>
      <c r="M79" s="54" t="e">
        <f>+LOOKUP(Tabla167[[#This Row],[Código Institucional]],#REF!,#REF!)</f>
        <v>#REF!</v>
      </c>
      <c r="N79" s="55" t="e">
        <f>+LOOKUP(Tabla167[[#This Row],[Código Institucional]],#REF!,#REF!)</f>
        <v>#REF!</v>
      </c>
      <c r="O79" s="47" t="e">
        <f>+Tabla167[[#This Row],[Existencia ]]+Tabla167[[#This Row],[Entradas]]-Tabla167[[#This Row],[Salidas]]</f>
        <v>#REF!</v>
      </c>
    </row>
    <row r="80" spans="3:15" s="46" customFormat="1" ht="15.75" customHeight="1">
      <c r="C80" s="57">
        <v>42520</v>
      </c>
      <c r="D80" s="57">
        <v>44145</v>
      </c>
      <c r="E80" s="58" t="s">
        <v>210</v>
      </c>
      <c r="F80" s="59" t="s">
        <v>292</v>
      </c>
      <c r="G80" s="61" t="s">
        <v>293</v>
      </c>
      <c r="H80" s="60" t="s">
        <v>170</v>
      </c>
      <c r="I80" s="91">
        <v>497.96</v>
      </c>
      <c r="J80" s="53">
        <f>+Tabla167[[#This Row],[Costo Unitario en RD$]]*Tabla167[[#This Row],[Existencia.]]</f>
        <v>24400.039999999997</v>
      </c>
      <c r="K80" s="155">
        <v>49</v>
      </c>
      <c r="L80" s="60">
        <v>42</v>
      </c>
      <c r="M80" s="54" t="e">
        <f>+LOOKUP(Tabla167[[#This Row],[Código Institucional]],#REF!,#REF!)</f>
        <v>#REF!</v>
      </c>
      <c r="N80" s="55" t="e">
        <f>+LOOKUP(Tabla167[[#This Row],[Código Institucional]],#REF!,#REF!)</f>
        <v>#REF!</v>
      </c>
      <c r="O80" s="47" t="e">
        <f>+Tabla167[[#This Row],[Existencia ]]+Tabla167[[#This Row],[Entradas]]-Tabla167[[#This Row],[Salidas]]</f>
        <v>#REF!</v>
      </c>
    </row>
    <row r="81" spans="3:15" s="46" customFormat="1" ht="15.75">
      <c r="C81" s="57">
        <v>41915</v>
      </c>
      <c r="D81" s="57">
        <v>43752</v>
      </c>
      <c r="E81" s="58" t="s">
        <v>229</v>
      </c>
      <c r="F81" s="62" t="s">
        <v>43</v>
      </c>
      <c r="G81" s="61" t="s">
        <v>294</v>
      </c>
      <c r="H81" s="60" t="s">
        <v>170</v>
      </c>
      <c r="I81" s="91">
        <v>27.44</v>
      </c>
      <c r="J81" s="53">
        <f>+Tabla167[[#This Row],[Costo Unitario en RD$]]*Tabla167[[#This Row],[Existencia.]]</f>
        <v>2058</v>
      </c>
      <c r="K81" s="155">
        <v>75</v>
      </c>
      <c r="L81" s="60">
        <v>75</v>
      </c>
      <c r="M81" s="54" t="e">
        <f>+LOOKUP(Tabla167[[#This Row],[Código Institucional]],#REF!,#REF!)</f>
        <v>#REF!</v>
      </c>
      <c r="N81" s="55" t="e">
        <f>+LOOKUP(Tabla167[[#This Row],[Código Institucional]],#REF!,#REF!)</f>
        <v>#REF!</v>
      </c>
      <c r="O81" s="47" t="e">
        <f>+Tabla167[[#This Row],[Existencia ]]+Tabla167[[#This Row],[Entradas]]-Tabla167[[#This Row],[Salidas]]</f>
        <v>#REF!</v>
      </c>
    </row>
    <row r="82" spans="3:15" s="46" customFormat="1" ht="15.75">
      <c r="C82" s="57">
        <v>44145</v>
      </c>
      <c r="D82" s="57">
        <v>44145</v>
      </c>
      <c r="E82" s="58" t="s">
        <v>189</v>
      </c>
      <c r="F82" s="59" t="s">
        <v>122</v>
      </c>
      <c r="G82" s="50" t="s">
        <v>295</v>
      </c>
      <c r="H82" s="60" t="s">
        <v>170</v>
      </c>
      <c r="I82" s="91">
        <v>207.68</v>
      </c>
      <c r="J82" s="53">
        <f>+Tabla167[[#This Row],[Costo Unitario en RD$]]*Tabla167[[#This Row],[Existencia.]]</f>
        <v>1246.08</v>
      </c>
      <c r="K82" s="155">
        <v>6</v>
      </c>
      <c r="L82" s="60">
        <v>27</v>
      </c>
      <c r="M82" s="54" t="e">
        <f>+LOOKUP(Tabla167[[#This Row],[Código Institucional]],#REF!,#REF!)</f>
        <v>#REF!</v>
      </c>
      <c r="N82" s="55" t="e">
        <f>+LOOKUP(Tabla167[[#This Row],[Código Institucional]],#REF!,#REF!)</f>
        <v>#REF!</v>
      </c>
      <c r="O82" s="47" t="e">
        <f>+Tabla167[[#This Row],[Existencia ]]+Tabla167[[#This Row],[Entradas]]-Tabla167[[#This Row],[Salidas]]</f>
        <v>#REF!</v>
      </c>
    </row>
    <row r="83" spans="3:15" s="46" customFormat="1" ht="15.75" hidden="1">
      <c r="C83" s="57">
        <v>44145</v>
      </c>
      <c r="D83" s="57">
        <v>43402</v>
      </c>
      <c r="E83" s="58" t="s">
        <v>189</v>
      </c>
      <c r="F83" s="59" t="s">
        <v>108</v>
      </c>
      <c r="G83" s="61" t="s">
        <v>296</v>
      </c>
      <c r="H83" s="60" t="s">
        <v>170</v>
      </c>
      <c r="I83" s="91">
        <v>300.89999999999998</v>
      </c>
      <c r="J83" s="153">
        <f>+Tabla167[[#This Row],[Costo Unitario en RD$]]*Tabla167[[#This Row],[Existencia.]]</f>
        <v>0</v>
      </c>
      <c r="K83" s="155">
        <v>0</v>
      </c>
      <c r="L83" s="60">
        <v>3</v>
      </c>
      <c r="M83" s="54" t="e">
        <f>+LOOKUP(Tabla167[[#This Row],[Código Institucional]],#REF!,#REF!)</f>
        <v>#REF!</v>
      </c>
      <c r="N83" s="55" t="e">
        <f>+LOOKUP(Tabla167[[#This Row],[Código Institucional]],#REF!,#REF!)</f>
        <v>#REF!</v>
      </c>
      <c r="O83" s="47" t="e">
        <f>+Tabla167[[#This Row],[Existencia ]]+Tabla167[[#This Row],[Entradas]]-Tabla167[[#This Row],[Salidas]]</f>
        <v>#REF!</v>
      </c>
    </row>
    <row r="84" spans="3:15" s="46" customFormat="1" ht="15.75" customHeight="1">
      <c r="C84" s="57">
        <v>43034</v>
      </c>
      <c r="D84" s="57">
        <v>41848</v>
      </c>
      <c r="E84" s="58" t="s">
        <v>189</v>
      </c>
      <c r="F84" s="59" t="s">
        <v>51</v>
      </c>
      <c r="G84" s="61" t="s">
        <v>297</v>
      </c>
      <c r="H84" s="60" t="s">
        <v>170</v>
      </c>
      <c r="I84" s="91">
        <v>247.8</v>
      </c>
      <c r="J84" s="53">
        <f>+Tabla167[[#This Row],[Costo Unitario en RD$]]*Tabla167[[#This Row],[Existencia.]]</f>
        <v>743.40000000000009</v>
      </c>
      <c r="K84" s="155">
        <v>3</v>
      </c>
      <c r="L84" s="60">
        <v>5</v>
      </c>
      <c r="M84" s="54" t="e">
        <f>+LOOKUP(Tabla167[[#This Row],[Código Institucional]],#REF!,#REF!)</f>
        <v>#REF!</v>
      </c>
      <c r="N84" s="55" t="e">
        <f>+LOOKUP(Tabla167[[#This Row],[Código Institucional]],#REF!,#REF!)</f>
        <v>#REF!</v>
      </c>
      <c r="O84" s="47" t="e">
        <f>+Tabla167[[#This Row],[Existencia ]]+Tabla167[[#This Row],[Entradas]]-Tabla167[[#This Row],[Salidas]]</f>
        <v>#REF!</v>
      </c>
    </row>
    <row r="85" spans="3:15" s="46" customFormat="1" ht="15.75">
      <c r="C85" s="57">
        <v>43032</v>
      </c>
      <c r="D85" s="57">
        <v>43752</v>
      </c>
      <c r="E85" s="58" t="s">
        <v>189</v>
      </c>
      <c r="F85" s="62" t="s">
        <v>298</v>
      </c>
      <c r="G85" s="61" t="s">
        <v>299</v>
      </c>
      <c r="H85" s="60" t="s">
        <v>170</v>
      </c>
      <c r="I85" s="91">
        <v>9750</v>
      </c>
      <c r="J85" s="53">
        <f>+Tabla167[[#This Row],[Costo Unitario en RD$]]*Tabla167[[#This Row],[Existencia.]]</f>
        <v>9750</v>
      </c>
      <c r="K85" s="155">
        <v>1</v>
      </c>
      <c r="L85" s="60">
        <v>1</v>
      </c>
      <c r="M85" s="54" t="e">
        <f>+LOOKUP(Tabla167[[#This Row],[Código Institucional]],#REF!,#REF!)</f>
        <v>#REF!</v>
      </c>
      <c r="N85" s="55" t="e">
        <f>+LOOKUP(Tabla167[[#This Row],[Código Institucional]],#REF!,#REF!)</f>
        <v>#REF!</v>
      </c>
      <c r="O85" s="47" t="e">
        <f>+Tabla167[[#This Row],[Existencia ]]+Tabla167[[#This Row],[Entradas]]-Tabla167[[#This Row],[Salidas]]</f>
        <v>#REF!</v>
      </c>
    </row>
    <row r="86" spans="3:15" s="46" customFormat="1" ht="15.75">
      <c r="C86" s="57">
        <v>44145</v>
      </c>
      <c r="D86" s="57">
        <v>41443</v>
      </c>
      <c r="E86" s="58" t="s">
        <v>189</v>
      </c>
      <c r="F86" s="59" t="s">
        <v>153</v>
      </c>
      <c r="G86" s="50" t="s">
        <v>300</v>
      </c>
      <c r="H86" s="60" t="s">
        <v>170</v>
      </c>
      <c r="I86" s="91">
        <v>273.76</v>
      </c>
      <c r="J86" s="53">
        <f>+Tabla167[[#This Row],[Costo Unitario en RD$]]*Tabla167[[#This Row],[Existencia.]]</f>
        <v>821.28</v>
      </c>
      <c r="K86" s="155">
        <v>3</v>
      </c>
      <c r="L86" s="60">
        <v>4</v>
      </c>
      <c r="M86" s="54" t="e">
        <f>+LOOKUP(Tabla167[[#This Row],[Código Institucional]],#REF!,#REF!)</f>
        <v>#REF!</v>
      </c>
      <c r="N86" s="55" t="e">
        <f>+LOOKUP(Tabla167[[#This Row],[Código Institucional]],#REF!,#REF!)</f>
        <v>#REF!</v>
      </c>
      <c r="O86" s="47" t="e">
        <f>+Tabla167[[#This Row],[Existencia ]]+Tabla167[[#This Row],[Entradas]]-Tabla167[[#This Row],[Salidas]]</f>
        <v>#REF!</v>
      </c>
    </row>
    <row r="87" spans="3:15" s="46" customFormat="1" ht="15.75" hidden="1">
      <c r="C87" s="57">
        <v>43273</v>
      </c>
      <c r="D87" s="57">
        <v>42641</v>
      </c>
      <c r="E87" s="58" t="s">
        <v>178</v>
      </c>
      <c r="F87" s="59" t="s">
        <v>301</v>
      </c>
      <c r="G87" s="50" t="s">
        <v>302</v>
      </c>
      <c r="H87" s="60" t="s">
        <v>170</v>
      </c>
      <c r="I87" s="91">
        <v>14844.4</v>
      </c>
      <c r="J87" s="153">
        <f>+Tabla167[[#This Row],[Costo Unitario en RD$]]*Tabla167[[#This Row],[Existencia.]]</f>
        <v>0</v>
      </c>
      <c r="K87" s="155">
        <v>0</v>
      </c>
      <c r="L87" s="60">
        <v>3</v>
      </c>
      <c r="M87" s="54" t="e">
        <f>+LOOKUP(Tabla167[[#This Row],[Código Institucional]],#REF!,#REF!)</f>
        <v>#REF!</v>
      </c>
      <c r="N87" s="55" t="e">
        <f>+LOOKUP(Tabla167[[#This Row],[Código Institucional]],#REF!,#REF!)</f>
        <v>#REF!</v>
      </c>
      <c r="O87" s="47" t="e">
        <f>+Tabla167[[#This Row],[Existencia ]]+Tabla167[[#This Row],[Entradas]]-Tabla167[[#This Row],[Salidas]]</f>
        <v>#REF!</v>
      </c>
    </row>
    <row r="88" spans="3:15" s="46" customFormat="1" ht="15.75">
      <c r="C88" s="57">
        <v>42520</v>
      </c>
      <c r="D88" s="57">
        <v>40878</v>
      </c>
      <c r="E88" s="58" t="s">
        <v>303</v>
      </c>
      <c r="F88" s="62" t="s">
        <v>304</v>
      </c>
      <c r="G88" s="63" t="s">
        <v>305</v>
      </c>
      <c r="H88" s="60" t="s">
        <v>170</v>
      </c>
      <c r="I88" s="91">
        <v>943.55</v>
      </c>
      <c r="J88" s="53">
        <f>+Tabla167[[#This Row],[Costo Unitario en RD$]]*Tabla167[[#This Row],[Existencia.]]</f>
        <v>24532.3</v>
      </c>
      <c r="K88" s="155">
        <v>26</v>
      </c>
      <c r="L88" s="60">
        <v>28</v>
      </c>
      <c r="M88" s="54" t="e">
        <f>+LOOKUP(Tabla167[[#This Row],[Código Institucional]],#REF!,#REF!)</f>
        <v>#REF!</v>
      </c>
      <c r="N88" s="55" t="e">
        <f>+LOOKUP(Tabla167[[#This Row],[Código Institucional]],#REF!,#REF!)</f>
        <v>#REF!</v>
      </c>
      <c r="O88" s="47" t="e">
        <f>+Tabla167[[#This Row],[Existencia ]]+Tabla167[[#This Row],[Entradas]]-Tabla167[[#This Row],[Salidas]]</f>
        <v>#REF!</v>
      </c>
    </row>
    <row r="89" spans="3:15" s="46" customFormat="1" ht="15.75">
      <c r="C89" s="57">
        <v>43034</v>
      </c>
      <c r="D89" s="57">
        <v>41907</v>
      </c>
      <c r="E89" s="58" t="s">
        <v>303</v>
      </c>
      <c r="F89" s="62" t="s">
        <v>306</v>
      </c>
      <c r="G89" s="63" t="s">
        <v>307</v>
      </c>
      <c r="H89" s="60" t="s">
        <v>170</v>
      </c>
      <c r="I89" s="91">
        <v>390.58</v>
      </c>
      <c r="J89" s="53">
        <f>+Tabla167[[#This Row],[Costo Unitario en RD$]]*Tabla167[[#This Row],[Existencia.]]</f>
        <v>20310.16</v>
      </c>
      <c r="K89" s="155">
        <v>52</v>
      </c>
      <c r="L89" s="60">
        <v>26</v>
      </c>
      <c r="M89" s="54" t="e">
        <f>+LOOKUP(Tabla167[[#This Row],[Código Institucional]],#REF!,#REF!)</f>
        <v>#REF!</v>
      </c>
      <c r="N89" s="55" t="e">
        <f>+LOOKUP(Tabla167[[#This Row],[Código Institucional]],#REF!,#REF!)</f>
        <v>#REF!</v>
      </c>
      <c r="O89" s="47" t="e">
        <f>+Tabla167[[#This Row],[Existencia ]]+Tabla167[[#This Row],[Entradas]]-Tabla167[[#This Row],[Salidas]]</f>
        <v>#REF!</v>
      </c>
    </row>
    <row r="90" spans="3:15" s="46" customFormat="1" ht="15.75">
      <c r="C90" s="57">
        <v>42520</v>
      </c>
      <c r="D90" s="57">
        <v>42520</v>
      </c>
      <c r="E90" s="58" t="s">
        <v>308</v>
      </c>
      <c r="F90" s="62" t="s">
        <v>309</v>
      </c>
      <c r="G90" s="63" t="s">
        <v>310</v>
      </c>
      <c r="H90" s="60" t="s">
        <v>170</v>
      </c>
      <c r="I90" s="91">
        <v>522</v>
      </c>
      <c r="J90" s="53">
        <f>+Tabla167[[#This Row],[Costo Unitario en RD$]]*Tabla167[[#This Row],[Existencia.]]</f>
        <v>3654</v>
      </c>
      <c r="K90" s="155">
        <v>7</v>
      </c>
      <c r="L90" s="60">
        <v>7</v>
      </c>
      <c r="M90" s="54" t="e">
        <f>+LOOKUP(Tabla167[[#This Row],[Código Institucional]],#REF!,#REF!)</f>
        <v>#REF!</v>
      </c>
      <c r="N90" s="55" t="e">
        <f>+LOOKUP(Tabla167[[#This Row],[Código Institucional]],#REF!,#REF!)</f>
        <v>#REF!</v>
      </c>
      <c r="O90" s="47" t="e">
        <f>+Tabla167[[#This Row],[Existencia ]]+Tabla167[[#This Row],[Entradas]]-Tabla167[[#This Row],[Salidas]]</f>
        <v>#REF!</v>
      </c>
    </row>
    <row r="91" spans="3:15" s="46" customFormat="1" ht="15.75">
      <c r="C91" s="57">
        <v>40816</v>
      </c>
      <c r="D91" s="57">
        <v>41990</v>
      </c>
      <c r="E91" s="58" t="s">
        <v>254</v>
      </c>
      <c r="F91" s="59" t="s">
        <v>150</v>
      </c>
      <c r="G91" s="61" t="s">
        <v>151</v>
      </c>
      <c r="H91" s="60" t="s">
        <v>170</v>
      </c>
      <c r="I91" s="91">
        <v>187.49</v>
      </c>
      <c r="J91" s="53">
        <f>+Tabla167[[#This Row],[Costo Unitario en RD$]]*Tabla167[[#This Row],[Existencia.]]</f>
        <v>4687.25</v>
      </c>
      <c r="K91" s="155">
        <v>25</v>
      </c>
      <c r="L91" s="60">
        <v>52</v>
      </c>
      <c r="M91" s="54" t="e">
        <f>+LOOKUP(Tabla167[[#This Row],[Código Institucional]],#REF!,#REF!)</f>
        <v>#REF!</v>
      </c>
      <c r="N91" s="55" t="e">
        <f>+LOOKUP(Tabla167[[#This Row],[Código Institucional]],#REF!,#REF!)</f>
        <v>#REF!</v>
      </c>
      <c r="O91" s="47" t="e">
        <f>+Tabla167[[#This Row],[Existencia ]]+Tabla167[[#This Row],[Entradas]]-Tabla167[[#This Row],[Salidas]]</f>
        <v>#REF!</v>
      </c>
    </row>
    <row r="92" spans="3:15" s="46" customFormat="1" ht="15.75">
      <c r="C92" s="57">
        <v>39877</v>
      </c>
      <c r="D92" s="57">
        <v>43412</v>
      </c>
      <c r="E92" s="58" t="s">
        <v>254</v>
      </c>
      <c r="F92" s="59" t="s">
        <v>311</v>
      </c>
      <c r="G92" s="50" t="s">
        <v>312</v>
      </c>
      <c r="H92" s="60" t="s">
        <v>170</v>
      </c>
      <c r="I92" s="91">
        <v>283.81</v>
      </c>
      <c r="J92" s="53">
        <f>+Tabla167[[#This Row],[Costo Unitario en RD$]]*Tabla167[[#This Row],[Existencia.]]</f>
        <v>28664.81</v>
      </c>
      <c r="K92" s="155">
        <v>101</v>
      </c>
      <c r="L92" s="60">
        <v>54</v>
      </c>
      <c r="M92" s="54" t="e">
        <f>+LOOKUP(Tabla167[[#This Row],[Código Institucional]],#REF!,#REF!)</f>
        <v>#REF!</v>
      </c>
      <c r="N92" s="55" t="e">
        <f>+LOOKUP(Tabla167[[#This Row],[Código Institucional]],#REF!,#REF!)</f>
        <v>#REF!</v>
      </c>
      <c r="O92" s="47" t="e">
        <f>+Tabla167[[#This Row],[Existencia ]]+Tabla167[[#This Row],[Entradas]]-Tabla167[[#This Row],[Salidas]]</f>
        <v>#REF!</v>
      </c>
    </row>
    <row r="93" spans="3:15" s="46" customFormat="1" ht="15.75">
      <c r="C93" s="57">
        <v>40816</v>
      </c>
      <c r="D93" s="57">
        <v>42234</v>
      </c>
      <c r="E93" s="58" t="s">
        <v>254</v>
      </c>
      <c r="F93" s="59" t="s">
        <v>53</v>
      </c>
      <c r="G93" s="61" t="s">
        <v>313</v>
      </c>
      <c r="H93" s="60" t="s">
        <v>170</v>
      </c>
      <c r="I93" s="91">
        <v>187.49</v>
      </c>
      <c r="J93" s="53">
        <f>+Tabla167[[#This Row],[Costo Unitario en RD$]]*Tabla167[[#This Row],[Existencia.]]</f>
        <v>15186.69</v>
      </c>
      <c r="K93" s="155">
        <v>81</v>
      </c>
      <c r="L93" s="60">
        <v>92</v>
      </c>
      <c r="M93" s="54" t="e">
        <f>+LOOKUP(Tabla167[[#This Row],[Código Institucional]],#REF!,#REF!)</f>
        <v>#REF!</v>
      </c>
      <c r="N93" s="55" t="e">
        <f>+LOOKUP(Tabla167[[#This Row],[Código Institucional]],#REF!,#REF!)</f>
        <v>#REF!</v>
      </c>
      <c r="O93" s="47" t="e">
        <f>+Tabla167[[#This Row],[Existencia ]]+Tabla167[[#This Row],[Entradas]]-Tabla167[[#This Row],[Salidas]]</f>
        <v>#REF!</v>
      </c>
    </row>
    <row r="94" spans="3:15" s="46" customFormat="1" ht="15.75">
      <c r="C94" s="57">
        <v>43412</v>
      </c>
      <c r="D94" s="57">
        <v>42496</v>
      </c>
      <c r="E94" s="58" t="s">
        <v>171</v>
      </c>
      <c r="F94" s="59" t="s">
        <v>98</v>
      </c>
      <c r="G94" s="50" t="s">
        <v>314</v>
      </c>
      <c r="H94" s="60" t="s">
        <v>170</v>
      </c>
      <c r="I94" s="91">
        <v>294.44</v>
      </c>
      <c r="J94" s="53">
        <f>+Tabla167[[#This Row],[Costo Unitario en RD$]]*Tabla167[[#This Row],[Existencia.]]</f>
        <v>17960.84</v>
      </c>
      <c r="K94" s="155">
        <v>61</v>
      </c>
      <c r="L94" s="60">
        <v>62</v>
      </c>
      <c r="M94" s="54" t="e">
        <f>+LOOKUP(Tabla167[[#This Row],[Código Institucional]],#REF!,#REF!)</f>
        <v>#REF!</v>
      </c>
      <c r="N94" s="55" t="e">
        <f>+LOOKUP(Tabla167[[#This Row],[Código Institucional]],#REF!,#REF!)</f>
        <v>#REF!</v>
      </c>
      <c r="O94" s="56" t="e">
        <f>+Tabla167[[#This Row],[Existencia ]]+Tabla167[[#This Row],[Entradas]]-Tabla167[[#This Row],[Salidas]]</f>
        <v>#REF!</v>
      </c>
    </row>
    <row r="95" spans="3:15" s="46" customFormat="1" ht="15.75">
      <c r="C95" s="57">
        <v>43412</v>
      </c>
      <c r="D95" s="57">
        <v>43412</v>
      </c>
      <c r="E95" s="58" t="s">
        <v>171</v>
      </c>
      <c r="F95" s="59" t="s">
        <v>99</v>
      </c>
      <c r="G95" s="50" t="s">
        <v>315</v>
      </c>
      <c r="H95" s="60" t="s">
        <v>170</v>
      </c>
      <c r="I95" s="91">
        <v>494.16</v>
      </c>
      <c r="J95" s="53">
        <f>+Tabla167[[#This Row],[Costo Unitario en RD$]]*Tabla167[[#This Row],[Existencia.]]</f>
        <v>3459.1200000000003</v>
      </c>
      <c r="K95" s="155">
        <v>7</v>
      </c>
      <c r="L95" s="60">
        <v>6</v>
      </c>
      <c r="M95" s="54" t="e">
        <f>+LOOKUP(Tabla167[[#This Row],[Código Institucional]],#REF!,#REF!)</f>
        <v>#REF!</v>
      </c>
      <c r="N95" s="55" t="e">
        <f>+LOOKUP(Tabla167[[#This Row],[Código Institucional]],#REF!,#REF!)</f>
        <v>#REF!</v>
      </c>
      <c r="O95" s="47" t="e">
        <f>+Tabla167[[#This Row],[Existencia ]]+Tabla167[[#This Row],[Entradas]]-Tabla167[[#This Row],[Salidas]]</f>
        <v>#REF!</v>
      </c>
    </row>
    <row r="96" spans="3:15" s="46" customFormat="1" ht="15.75" customHeight="1">
      <c r="C96" s="57">
        <v>44145</v>
      </c>
      <c r="D96" s="57">
        <v>42520</v>
      </c>
      <c r="E96" s="58" t="s">
        <v>167</v>
      </c>
      <c r="F96" s="59" t="s">
        <v>316</v>
      </c>
      <c r="G96" s="50" t="s">
        <v>317</v>
      </c>
      <c r="H96" s="60" t="s">
        <v>170</v>
      </c>
      <c r="I96" s="91">
        <v>2124</v>
      </c>
      <c r="J96" s="53">
        <f>+Tabla167[[#This Row],[Costo Unitario en RD$]]*Tabla167[[#This Row],[Existencia.]]</f>
        <v>4248</v>
      </c>
      <c r="K96" s="155">
        <v>2</v>
      </c>
      <c r="L96" s="60">
        <v>26</v>
      </c>
      <c r="M96" s="54" t="e">
        <f>+LOOKUP(Tabla167[[#This Row],[Código Institucional]],#REF!,#REF!)</f>
        <v>#REF!</v>
      </c>
      <c r="N96" s="55" t="e">
        <f>+LOOKUP(Tabla167[[#This Row],[Código Institucional]],#REF!,#REF!)</f>
        <v>#REF!</v>
      </c>
      <c r="O96" s="47" t="e">
        <f>+Tabla167[[#This Row],[Existencia ]]+Tabla167[[#This Row],[Entradas]]-Tabla167[[#This Row],[Salidas]]</f>
        <v>#REF!</v>
      </c>
    </row>
    <row r="97" spans="3:15" s="46" customFormat="1" ht="15.75">
      <c r="C97" s="57">
        <v>43752</v>
      </c>
      <c r="D97" s="57">
        <v>43411</v>
      </c>
      <c r="E97" s="58" t="s">
        <v>318</v>
      </c>
      <c r="F97" s="59" t="s">
        <v>87</v>
      </c>
      <c r="G97" s="63" t="s">
        <v>319</v>
      </c>
      <c r="H97" s="60" t="s">
        <v>170</v>
      </c>
      <c r="I97" s="91">
        <v>826</v>
      </c>
      <c r="J97" s="53">
        <f>+Tabla167[[#This Row],[Costo Unitario en RD$]]*Tabla167[[#This Row],[Existencia.]]</f>
        <v>56168</v>
      </c>
      <c r="K97" s="155">
        <v>68</v>
      </c>
      <c r="L97" s="60">
        <v>72</v>
      </c>
      <c r="M97" s="54" t="e">
        <f>+LOOKUP(Tabla167[[#This Row],[Código Institucional]],#REF!,#REF!)</f>
        <v>#REF!</v>
      </c>
      <c r="N97" s="55" t="e">
        <f>+LOOKUP(Tabla167[[#This Row],[Código Institucional]],#REF!,#REF!)</f>
        <v>#REF!</v>
      </c>
      <c r="O97" s="47" t="e">
        <f>+Tabla167[[#This Row],[Existencia ]]+Tabla167[[#This Row],[Entradas]]-Tabla167[[#This Row],[Salidas]]</f>
        <v>#REF!</v>
      </c>
    </row>
    <row r="98" spans="3:15" s="46" customFormat="1" ht="15.75">
      <c r="C98" s="57">
        <v>44145</v>
      </c>
      <c r="D98" s="57">
        <v>42520</v>
      </c>
      <c r="E98" s="58" t="s">
        <v>178</v>
      </c>
      <c r="F98" s="59" t="s">
        <v>320</v>
      </c>
      <c r="G98" s="50" t="s">
        <v>321</v>
      </c>
      <c r="H98" s="60" t="s">
        <v>170</v>
      </c>
      <c r="I98" s="91">
        <v>43.49</v>
      </c>
      <c r="J98" s="53">
        <f>+Tabla167[[#This Row],[Costo Unitario en RD$]]*Tabla167[[#This Row],[Existencia.]]</f>
        <v>426288.98000000004</v>
      </c>
      <c r="K98" s="155">
        <v>9802</v>
      </c>
      <c r="L98" s="60">
        <v>22109</v>
      </c>
      <c r="M98" s="54" t="e">
        <f>+LOOKUP(Tabla167[[#This Row],[Código Institucional]],#REF!,#REF!)</f>
        <v>#REF!</v>
      </c>
      <c r="N98" s="55" t="e">
        <f>+LOOKUP(Tabla167[[#This Row],[Código Institucional]],#REF!,#REF!)</f>
        <v>#REF!</v>
      </c>
      <c r="O98" s="47" t="e">
        <f>+Tabla167[[#This Row],[Existencia ]]+Tabla167[[#This Row],[Entradas]]-Tabla167[[#This Row],[Salidas]]</f>
        <v>#REF!</v>
      </c>
    </row>
    <row r="99" spans="3:15" s="46" customFormat="1" ht="15.75">
      <c r="C99" s="57">
        <v>43402</v>
      </c>
      <c r="D99" s="57">
        <v>42972</v>
      </c>
      <c r="E99" s="58" t="s">
        <v>178</v>
      </c>
      <c r="F99" s="59" t="s">
        <v>322</v>
      </c>
      <c r="G99" s="61" t="s">
        <v>323</v>
      </c>
      <c r="H99" s="60" t="s">
        <v>170</v>
      </c>
      <c r="I99" s="91">
        <v>236.61</v>
      </c>
      <c r="J99" s="53">
        <f>+Tabla167[[#This Row],[Costo Unitario en RD$]]*Tabla167[[#This Row],[Existencia.]]</f>
        <v>336459.42000000004</v>
      </c>
      <c r="K99" s="155">
        <v>1422</v>
      </c>
      <c r="L99" s="60">
        <v>1933</v>
      </c>
      <c r="M99" s="54" t="e">
        <f>+LOOKUP(Tabla167[[#This Row],[Código Institucional]],#REF!,#REF!)</f>
        <v>#REF!</v>
      </c>
      <c r="N99" s="55" t="e">
        <f>+LOOKUP(Tabla167[[#This Row],[Código Institucional]],#REF!,#REF!)</f>
        <v>#REF!</v>
      </c>
      <c r="O99" s="47" t="e">
        <f>+Tabla167[[#This Row],[Existencia ]]+Tabla167[[#This Row],[Entradas]]-Tabla167[[#This Row],[Salidas]]</f>
        <v>#REF!</v>
      </c>
    </row>
    <row r="100" spans="3:15" s="46" customFormat="1" ht="15.75">
      <c r="C100" s="57">
        <v>41848</v>
      </c>
      <c r="D100" s="57">
        <v>38968</v>
      </c>
      <c r="E100" s="58" t="s">
        <v>178</v>
      </c>
      <c r="F100" s="59" t="s">
        <v>324</v>
      </c>
      <c r="G100" s="61" t="s">
        <v>325</v>
      </c>
      <c r="H100" s="60" t="s">
        <v>170</v>
      </c>
      <c r="I100" s="91">
        <v>447.59</v>
      </c>
      <c r="J100" s="53">
        <f>+Tabla167[[#This Row],[Costo Unitario en RD$]]*Tabla167[[#This Row],[Existencia.]]</f>
        <v>285114.82999999996</v>
      </c>
      <c r="K100" s="155">
        <v>637</v>
      </c>
      <c r="L100" s="60">
        <v>604</v>
      </c>
      <c r="M100" s="54" t="e">
        <f>+LOOKUP(Tabla167[[#This Row],[Código Institucional]],#REF!,#REF!)</f>
        <v>#REF!</v>
      </c>
      <c r="N100" s="55" t="e">
        <f>+LOOKUP(Tabla167[[#This Row],[Código Institucional]],#REF!,#REF!)</f>
        <v>#REF!</v>
      </c>
      <c r="O100" s="47" t="e">
        <f>+Tabla167[[#This Row],[Existencia ]]+Tabla167[[#This Row],[Entradas]]-Tabla167[[#This Row],[Salidas]]</f>
        <v>#REF!</v>
      </c>
    </row>
    <row r="101" spans="3:15" s="46" customFormat="1" ht="15.75">
      <c r="C101" s="57">
        <v>43752</v>
      </c>
      <c r="D101" s="57">
        <v>42944</v>
      </c>
      <c r="E101" s="58" t="s">
        <v>178</v>
      </c>
      <c r="F101" s="59" t="s">
        <v>109</v>
      </c>
      <c r="G101" s="61" t="s">
        <v>326</v>
      </c>
      <c r="H101" s="60" t="s">
        <v>170</v>
      </c>
      <c r="I101" s="91">
        <v>330.4</v>
      </c>
      <c r="J101" s="53">
        <f>+Tabla167[[#This Row],[Costo Unitario en RD$]]*Tabla167[[#This Row],[Existencia.]]</f>
        <v>32709.599999999999</v>
      </c>
      <c r="K101" s="155">
        <v>99</v>
      </c>
      <c r="L101" s="60">
        <v>98</v>
      </c>
      <c r="M101" s="54" t="e">
        <f>+LOOKUP(Tabla167[[#This Row],[Código Institucional]],#REF!,#REF!)</f>
        <v>#REF!</v>
      </c>
      <c r="N101" s="55" t="e">
        <f>+LOOKUP(Tabla167[[#This Row],[Código Institucional]],#REF!,#REF!)</f>
        <v>#REF!</v>
      </c>
      <c r="O101" s="47" t="e">
        <f>+Tabla167[[#This Row],[Existencia ]]+Tabla167[[#This Row],[Entradas]]-Tabla167[[#This Row],[Salidas]]</f>
        <v>#REF!</v>
      </c>
    </row>
    <row r="102" spans="3:15" s="46" customFormat="1" ht="15.75">
      <c r="C102" s="57">
        <v>41443</v>
      </c>
      <c r="D102" s="57">
        <v>43388</v>
      </c>
      <c r="E102" s="58" t="s">
        <v>229</v>
      </c>
      <c r="F102" s="62" t="s">
        <v>36</v>
      </c>
      <c r="G102" s="63" t="s">
        <v>327</v>
      </c>
      <c r="H102" s="60" t="s">
        <v>170</v>
      </c>
      <c r="I102" s="91">
        <v>61.36</v>
      </c>
      <c r="J102" s="53">
        <f>+Tabla167[[#This Row],[Costo Unitario en RD$]]*Tabla167[[#This Row],[Existencia.]]</f>
        <v>3068</v>
      </c>
      <c r="K102" s="155">
        <v>50</v>
      </c>
      <c r="L102" s="60">
        <v>100</v>
      </c>
      <c r="M102" s="54" t="e">
        <f>+LOOKUP(Tabla167[[#This Row],[Código Institucional]],#REF!,#REF!)</f>
        <v>#REF!</v>
      </c>
      <c r="N102" s="55" t="e">
        <f>+LOOKUP(Tabla167[[#This Row],[Código Institucional]],#REF!,#REF!)</f>
        <v>#REF!</v>
      </c>
      <c r="O102" s="47" t="e">
        <f>+Tabla167[[#This Row],[Existencia ]]+Tabla167[[#This Row],[Entradas]]-Tabla167[[#This Row],[Salidas]]</f>
        <v>#REF!</v>
      </c>
    </row>
    <row r="103" spans="3:15" s="46" customFormat="1" ht="15.75" customHeight="1">
      <c r="C103" s="57">
        <v>42641</v>
      </c>
      <c r="D103" s="57">
        <v>42520</v>
      </c>
      <c r="E103" s="58" t="s">
        <v>229</v>
      </c>
      <c r="F103" s="59" t="s">
        <v>328</v>
      </c>
      <c r="G103" s="50" t="s">
        <v>329</v>
      </c>
      <c r="H103" s="60" t="s">
        <v>170</v>
      </c>
      <c r="I103" s="91">
        <v>59</v>
      </c>
      <c r="J103" s="53">
        <f>+Tabla167[[#This Row],[Costo Unitario en RD$]]*Tabla167[[#This Row],[Existencia.]]</f>
        <v>2950</v>
      </c>
      <c r="K103" s="155">
        <v>50</v>
      </c>
      <c r="L103" s="60">
        <v>100</v>
      </c>
      <c r="M103" s="54" t="e">
        <f>+LOOKUP(Tabla167[[#This Row],[Código Institucional]],#REF!,#REF!)</f>
        <v>#REF!</v>
      </c>
      <c r="N103" s="55" t="e">
        <f>+LOOKUP(Tabla167[[#This Row],[Código Institucional]],#REF!,#REF!)</f>
        <v>#REF!</v>
      </c>
      <c r="O103" s="56" t="e">
        <f>+Tabla167[[#This Row],[Existencia ]]+Tabla167[[#This Row],[Entradas]]-Tabla167[[#This Row],[Salidas]]</f>
        <v>#REF!</v>
      </c>
    </row>
    <row r="104" spans="3:15" s="46" customFormat="1" ht="15.75">
      <c r="C104" s="57">
        <v>40878</v>
      </c>
      <c r="D104" s="57">
        <v>43059</v>
      </c>
      <c r="E104" s="58" t="s">
        <v>210</v>
      </c>
      <c r="F104" s="59" t="s">
        <v>100</v>
      </c>
      <c r="G104" s="50" t="s">
        <v>330</v>
      </c>
      <c r="H104" s="60" t="s">
        <v>170</v>
      </c>
      <c r="I104" s="91">
        <v>67.28</v>
      </c>
      <c r="J104" s="53">
        <f>+Tabla167[[#This Row],[Costo Unitario en RD$]]*Tabla167[[#This Row],[Existencia.]]</f>
        <v>740.08</v>
      </c>
      <c r="K104" s="155">
        <v>11</v>
      </c>
      <c r="L104" s="60">
        <v>11</v>
      </c>
      <c r="M104" s="54" t="e">
        <f>+LOOKUP(Tabla167[[#This Row],[Código Institucional]],#REF!,#REF!)</f>
        <v>#REF!</v>
      </c>
      <c r="N104" s="55" t="e">
        <f>+LOOKUP(Tabla167[[#This Row],[Código Institucional]],#REF!,#REF!)</f>
        <v>#REF!</v>
      </c>
      <c r="O104" s="47" t="e">
        <f>+Tabla167[[#This Row],[Existencia ]]+Tabla167[[#This Row],[Entradas]]-Tabla167[[#This Row],[Salidas]]</f>
        <v>#REF!</v>
      </c>
    </row>
    <row r="105" spans="3:15" s="46" customFormat="1" ht="15.75">
      <c r="C105" s="57">
        <v>41907</v>
      </c>
      <c r="D105" s="57">
        <v>42520</v>
      </c>
      <c r="E105" s="58" t="s">
        <v>210</v>
      </c>
      <c r="F105" s="62" t="s">
        <v>47</v>
      </c>
      <c r="G105" s="50" t="s">
        <v>331</v>
      </c>
      <c r="H105" s="60" t="s">
        <v>170</v>
      </c>
      <c r="I105" s="91">
        <v>7080</v>
      </c>
      <c r="J105" s="53">
        <f>+Tabla167[[#This Row],[Costo Unitario en RD$]]*Tabla167[[#This Row],[Existencia.]]</f>
        <v>21240</v>
      </c>
      <c r="K105" s="155">
        <v>3</v>
      </c>
      <c r="L105" s="60">
        <v>2</v>
      </c>
      <c r="M105" s="54" t="e">
        <f>+LOOKUP(Tabla167[[#This Row],[Código Institucional]],#REF!,#REF!)</f>
        <v>#REF!</v>
      </c>
      <c r="N105" s="55" t="e">
        <f>+LOOKUP(Tabla167[[#This Row],[Código Institucional]],#REF!,#REF!)</f>
        <v>#REF!</v>
      </c>
      <c r="O105" s="47" t="e">
        <f>+Tabla167[[#This Row],[Existencia ]]+Tabla167[[#This Row],[Entradas]]-Tabla167[[#This Row],[Salidas]]</f>
        <v>#REF!</v>
      </c>
    </row>
    <row r="106" spans="3:15" s="46" customFormat="1" ht="15.75">
      <c r="C106" s="57">
        <v>42520</v>
      </c>
      <c r="D106" s="57">
        <v>42450</v>
      </c>
      <c r="E106" s="58" t="s">
        <v>303</v>
      </c>
      <c r="F106" s="62" t="s">
        <v>332</v>
      </c>
      <c r="G106" s="50" t="s">
        <v>333</v>
      </c>
      <c r="H106" s="60" t="s">
        <v>170</v>
      </c>
      <c r="I106" s="91">
        <v>611.24</v>
      </c>
      <c r="J106" s="53">
        <f>+Tabla167[[#This Row],[Costo Unitario en RD$]]*Tabla167[[#This Row],[Existencia.]]</f>
        <v>7946.12</v>
      </c>
      <c r="K106" s="155">
        <v>13</v>
      </c>
      <c r="L106" s="60">
        <v>12</v>
      </c>
      <c r="M106" s="54" t="e">
        <f>+LOOKUP(Tabla167[[#This Row],[Código Institucional]],#REF!,#REF!)</f>
        <v>#REF!</v>
      </c>
      <c r="N106" s="55" t="e">
        <f>+LOOKUP(Tabla167[[#This Row],[Código Institucional]],#REF!,#REF!)</f>
        <v>#REF!</v>
      </c>
      <c r="O106" s="47" t="e">
        <f>+Tabla167[[#This Row],[Existencia ]]+Tabla167[[#This Row],[Entradas]]-Tabla167[[#This Row],[Salidas]]</f>
        <v>#REF!</v>
      </c>
    </row>
    <row r="107" spans="3:15" s="46" customFormat="1" ht="15.75" hidden="1">
      <c r="C107" s="57">
        <v>42520</v>
      </c>
      <c r="D107" s="57">
        <v>42496</v>
      </c>
      <c r="E107" s="58" t="s">
        <v>167</v>
      </c>
      <c r="F107" s="59" t="s">
        <v>334</v>
      </c>
      <c r="G107" s="61" t="s">
        <v>335</v>
      </c>
      <c r="H107" s="60" t="s">
        <v>170</v>
      </c>
      <c r="I107" s="91">
        <v>5879.94</v>
      </c>
      <c r="J107" s="153">
        <f>+Tabla167[[#This Row],[Costo Unitario en RD$]]*Tabla167[[#This Row],[Existencia.]]</f>
        <v>0</v>
      </c>
      <c r="K107" s="155">
        <v>0</v>
      </c>
      <c r="L107" s="60">
        <v>4</v>
      </c>
      <c r="M107" s="54" t="e">
        <f>+LOOKUP(Tabla167[[#This Row],[Código Institucional]],#REF!,#REF!)</f>
        <v>#REF!</v>
      </c>
      <c r="N107" s="55" t="e">
        <f>+LOOKUP(Tabla167[[#This Row],[Código Institucional]],#REF!,#REF!)</f>
        <v>#REF!</v>
      </c>
      <c r="O107" s="47" t="e">
        <f>+Tabla167[[#This Row],[Existencia ]]+Tabla167[[#This Row],[Entradas]]-Tabla167[[#This Row],[Salidas]]</f>
        <v>#REF!</v>
      </c>
    </row>
    <row r="108" spans="3:15" s="46" customFormat="1" ht="15.75" hidden="1">
      <c r="C108" s="57">
        <v>43059</v>
      </c>
      <c r="D108" s="57">
        <v>42496</v>
      </c>
      <c r="E108" s="58" t="s">
        <v>167</v>
      </c>
      <c r="F108" s="59" t="s">
        <v>336</v>
      </c>
      <c r="G108" s="50" t="s">
        <v>337</v>
      </c>
      <c r="H108" s="60" t="s">
        <v>170</v>
      </c>
      <c r="I108" s="91">
        <v>8399.24</v>
      </c>
      <c r="J108" s="153">
        <f>+Tabla167[[#This Row],[Costo Unitario en RD$]]*Tabla167[[#This Row],[Existencia.]]</f>
        <v>0</v>
      </c>
      <c r="K108" s="155">
        <v>0</v>
      </c>
      <c r="L108" s="60">
        <v>4</v>
      </c>
      <c r="M108" s="54" t="e">
        <f>+LOOKUP(Tabla167[[#This Row],[Código Institucional]],#REF!,#REF!)</f>
        <v>#REF!</v>
      </c>
      <c r="N108" s="55" t="e">
        <f>+LOOKUP(Tabla167[[#This Row],[Código Institucional]],#REF!,#REF!)</f>
        <v>#REF!</v>
      </c>
      <c r="O108" s="47" t="e">
        <f>+Tabla167[[#This Row],[Existencia ]]+Tabla167[[#This Row],[Entradas]]-Tabla167[[#This Row],[Salidas]]</f>
        <v>#REF!</v>
      </c>
    </row>
    <row r="109" spans="3:15" s="46" customFormat="1" ht="15.75">
      <c r="C109" s="57">
        <v>41990</v>
      </c>
      <c r="D109" s="57">
        <v>41990</v>
      </c>
      <c r="E109" s="58" t="s">
        <v>167</v>
      </c>
      <c r="F109" s="59" t="s">
        <v>338</v>
      </c>
      <c r="G109" s="50" t="s">
        <v>339</v>
      </c>
      <c r="H109" s="60" t="s">
        <v>170</v>
      </c>
      <c r="I109" s="91">
        <v>2360</v>
      </c>
      <c r="J109" s="53">
        <f>+Tabla167[[#This Row],[Costo Unitario en RD$]]*Tabla167[[#This Row],[Existencia.]]</f>
        <v>4720</v>
      </c>
      <c r="K109" s="155">
        <v>2</v>
      </c>
      <c r="L109" s="60">
        <v>4</v>
      </c>
      <c r="M109" s="54" t="e">
        <f>+LOOKUP(Tabla167[[#This Row],[Código Institucional]],#REF!,#REF!)</f>
        <v>#REF!</v>
      </c>
      <c r="N109" s="55" t="e">
        <f>+LOOKUP(Tabla167[[#This Row],[Código Institucional]],#REF!,#REF!)</f>
        <v>#REF!</v>
      </c>
      <c r="O109" s="47" t="e">
        <f>+Tabla167[[#This Row],[Existencia ]]+Tabla167[[#This Row],[Entradas]]-Tabla167[[#This Row],[Salidas]]</f>
        <v>#REF!</v>
      </c>
    </row>
    <row r="110" spans="3:15" s="46" customFormat="1" ht="15.75" hidden="1">
      <c r="C110" s="57">
        <v>42496</v>
      </c>
      <c r="D110" s="57">
        <v>41429</v>
      </c>
      <c r="E110" s="58" t="s">
        <v>167</v>
      </c>
      <c r="F110" s="59" t="s">
        <v>340</v>
      </c>
      <c r="G110" s="50" t="s">
        <v>341</v>
      </c>
      <c r="H110" s="60" t="s">
        <v>170</v>
      </c>
      <c r="I110" s="91">
        <v>18500</v>
      </c>
      <c r="J110" s="153">
        <f>+Tabla167[[#This Row],[Costo Unitario en RD$]]*Tabla167[[#This Row],[Existencia.]]</f>
        <v>0</v>
      </c>
      <c r="K110" s="155">
        <v>0</v>
      </c>
      <c r="L110" s="60">
        <v>2</v>
      </c>
      <c r="M110" s="54" t="e">
        <f>+LOOKUP(Tabla167[[#This Row],[Código Institucional]],#REF!,#REF!)</f>
        <v>#REF!</v>
      </c>
      <c r="N110" s="55" t="e">
        <f>+LOOKUP(Tabla167[[#This Row],[Código Institucional]],#REF!,#REF!)</f>
        <v>#REF!</v>
      </c>
      <c r="O110" s="47" t="e">
        <f>+Tabla167[[#This Row],[Existencia ]]+Tabla167[[#This Row],[Entradas]]-Tabla167[[#This Row],[Salidas]]</f>
        <v>#REF!</v>
      </c>
    </row>
    <row r="111" spans="3:15" s="46" customFormat="1" ht="15.75">
      <c r="C111" s="57">
        <v>43412</v>
      </c>
      <c r="D111" s="57">
        <v>43196</v>
      </c>
      <c r="E111" s="58" t="s">
        <v>171</v>
      </c>
      <c r="F111" s="59" t="s">
        <v>95</v>
      </c>
      <c r="G111" s="50" t="s">
        <v>342</v>
      </c>
      <c r="H111" s="60" t="s">
        <v>170</v>
      </c>
      <c r="I111" s="91">
        <v>79.53</v>
      </c>
      <c r="J111" s="53">
        <f>+Tabla167[[#This Row],[Costo Unitario en RD$]]*Tabla167[[#This Row],[Existencia.]]</f>
        <v>3181.2</v>
      </c>
      <c r="K111" s="155">
        <v>40</v>
      </c>
      <c r="L111" s="60">
        <v>40</v>
      </c>
      <c r="M111" s="54" t="e">
        <f>+LOOKUP(Tabla167[[#This Row],[Código Institucional]],#REF!,#REF!)</f>
        <v>#REF!</v>
      </c>
      <c r="N111" s="55" t="e">
        <f>+LOOKUP(Tabla167[[#This Row],[Código Institucional]],#REF!,#REF!)</f>
        <v>#REF!</v>
      </c>
      <c r="O111" s="47" t="e">
        <f>+Tabla167[[#This Row],[Existencia ]]+Tabla167[[#This Row],[Entradas]]-Tabla167[[#This Row],[Salidas]]</f>
        <v>#REF!</v>
      </c>
    </row>
    <row r="112" spans="3:15" s="46" customFormat="1" ht="15.75">
      <c r="C112" s="57">
        <v>42234</v>
      </c>
      <c r="D112" s="57">
        <v>43038</v>
      </c>
      <c r="E112" s="58" t="s">
        <v>171</v>
      </c>
      <c r="F112" s="59" t="s">
        <v>107</v>
      </c>
      <c r="G112" s="61" t="s">
        <v>343</v>
      </c>
      <c r="H112" s="60" t="s">
        <v>170</v>
      </c>
      <c r="I112" s="91">
        <v>37.72</v>
      </c>
      <c r="J112" s="53">
        <f>+Tabla167[[#This Row],[Costo Unitario en RD$]]*Tabla167[[#This Row],[Existencia.]]</f>
        <v>9958.08</v>
      </c>
      <c r="K112" s="155">
        <v>264</v>
      </c>
      <c r="L112" s="60">
        <v>264</v>
      </c>
      <c r="M112" s="54" t="e">
        <f>+LOOKUP(Tabla167[[#This Row],[Código Institucional]],#REF!,#REF!)</f>
        <v>#REF!</v>
      </c>
      <c r="N112" s="55" t="e">
        <f>+LOOKUP(Tabla167[[#This Row],[Código Institucional]],#REF!,#REF!)</f>
        <v>#REF!</v>
      </c>
      <c r="O112" s="47" t="e">
        <f>+Tabla167[[#This Row],[Existencia ]]+Tabla167[[#This Row],[Entradas]]-Tabla167[[#This Row],[Salidas]]</f>
        <v>#REF!</v>
      </c>
    </row>
    <row r="113" spans="3:15" s="46" customFormat="1" ht="15.75" hidden="1">
      <c r="C113" s="57">
        <v>44145</v>
      </c>
      <c r="D113" s="57">
        <v>42334</v>
      </c>
      <c r="E113" s="58" t="s">
        <v>189</v>
      </c>
      <c r="F113" s="59" t="s">
        <v>110</v>
      </c>
      <c r="G113" s="63" t="s">
        <v>344</v>
      </c>
      <c r="H113" s="60" t="s">
        <v>170</v>
      </c>
      <c r="I113" s="91">
        <v>590</v>
      </c>
      <c r="J113" s="153">
        <f>+Tabla167[[#This Row],[Costo Unitario en RD$]]*Tabla167[[#This Row],[Existencia.]]</f>
        <v>0</v>
      </c>
      <c r="K113" s="155">
        <v>0</v>
      </c>
      <c r="L113" s="60">
        <v>12</v>
      </c>
      <c r="M113" s="54" t="e">
        <f>+LOOKUP(Tabla167[[#This Row],[Código Institucional]],#REF!,#REF!)</f>
        <v>#REF!</v>
      </c>
      <c r="N113" s="55" t="e">
        <f>+LOOKUP(Tabla167[[#This Row],[Código Institucional]],#REF!,#REF!)</f>
        <v>#REF!</v>
      </c>
      <c r="O113" s="47" t="e">
        <f>+Tabla167[[#This Row],[Existencia ]]+Tabla167[[#This Row],[Entradas]]-Tabla167[[#This Row],[Salidas]]</f>
        <v>#REF!</v>
      </c>
    </row>
    <row r="114" spans="3:15" s="46" customFormat="1" ht="15.75">
      <c r="C114" s="57">
        <v>42496</v>
      </c>
      <c r="D114" s="57">
        <v>42496</v>
      </c>
      <c r="E114" s="58" t="s">
        <v>189</v>
      </c>
      <c r="F114" s="62" t="s">
        <v>49</v>
      </c>
      <c r="G114" s="61" t="s">
        <v>345</v>
      </c>
      <c r="H114" s="60" t="s">
        <v>170</v>
      </c>
      <c r="I114" s="91">
        <v>355.1</v>
      </c>
      <c r="J114" s="53">
        <f>+Tabla167[[#This Row],[Costo Unitario en RD$]]*Tabla167[[#This Row],[Existencia.]]</f>
        <v>22726.400000000001</v>
      </c>
      <c r="K114" s="155">
        <v>64</v>
      </c>
      <c r="L114" s="60">
        <v>65</v>
      </c>
      <c r="M114" s="54" t="e">
        <f>+LOOKUP(Tabla167[[#This Row],[Código Institucional]],#REF!,#REF!)</f>
        <v>#REF!</v>
      </c>
      <c r="N114" s="55" t="e">
        <f>+LOOKUP(Tabla167[[#This Row],[Código Institucional]],#REF!,#REF!)</f>
        <v>#REF!</v>
      </c>
      <c r="O114" s="47" t="e">
        <f>+Tabla167[[#This Row],[Existencia ]]+Tabla167[[#This Row],[Entradas]]-Tabla167[[#This Row],[Salidas]]</f>
        <v>#REF!</v>
      </c>
    </row>
    <row r="115" spans="3:15" s="46" customFormat="1" ht="15.75" hidden="1">
      <c r="C115" s="57">
        <v>43412</v>
      </c>
      <c r="D115" s="57">
        <v>40816</v>
      </c>
      <c r="E115" s="58" t="s">
        <v>171</v>
      </c>
      <c r="F115" s="59" t="s">
        <v>96</v>
      </c>
      <c r="G115" s="50" t="s">
        <v>346</v>
      </c>
      <c r="H115" s="60" t="s">
        <v>170</v>
      </c>
      <c r="I115" s="91">
        <v>22.59</v>
      </c>
      <c r="J115" s="153">
        <f>+Tabla167[[#This Row],[Costo Unitario en RD$]]*Tabla167[[#This Row],[Existencia.]]</f>
        <v>0</v>
      </c>
      <c r="K115" s="155">
        <v>0</v>
      </c>
      <c r="L115" s="60">
        <v>0</v>
      </c>
      <c r="M115" s="54" t="e">
        <f>+LOOKUP(Tabla167[[#This Row],[Código Institucional]],#REF!,#REF!)</f>
        <v>#REF!</v>
      </c>
      <c r="N115" s="55" t="e">
        <f>+LOOKUP(Tabla167[[#This Row],[Código Institucional]],#REF!,#REF!)</f>
        <v>#REF!</v>
      </c>
      <c r="O115" s="47" t="e">
        <f>+Tabla167[[#This Row],[Existencia ]]+Tabla167[[#This Row],[Entradas]]-Tabla167[[#This Row],[Salidas]]</f>
        <v>#REF!</v>
      </c>
    </row>
    <row r="116" spans="3:15" s="46" customFormat="1" ht="15.75">
      <c r="C116" s="57">
        <v>43412</v>
      </c>
      <c r="D116" s="57">
        <v>39442</v>
      </c>
      <c r="E116" s="58" t="s">
        <v>171</v>
      </c>
      <c r="F116" s="59" t="s">
        <v>97</v>
      </c>
      <c r="G116" s="50" t="s">
        <v>347</v>
      </c>
      <c r="H116" s="60" t="s">
        <v>170</v>
      </c>
      <c r="I116" s="91">
        <v>9.51</v>
      </c>
      <c r="J116" s="53">
        <f>+Tabla167[[#This Row],[Costo Unitario en RD$]]*Tabla167[[#This Row],[Existencia.]]</f>
        <v>618.15</v>
      </c>
      <c r="K116" s="155">
        <v>65</v>
      </c>
      <c r="L116" s="60">
        <v>78</v>
      </c>
      <c r="M116" s="54" t="e">
        <f>+LOOKUP(Tabla167[[#This Row],[Código Institucional]],#REF!,#REF!)</f>
        <v>#REF!</v>
      </c>
      <c r="N116" s="55" t="e">
        <f>+LOOKUP(Tabla167[[#This Row],[Código Institucional]],#REF!,#REF!)</f>
        <v>#REF!</v>
      </c>
      <c r="O116" s="56" t="e">
        <f>+Tabla167[[#This Row],[Existencia ]]+Tabla167[[#This Row],[Entradas]]-Tabla167[[#This Row],[Salidas]]</f>
        <v>#REF!</v>
      </c>
    </row>
    <row r="117" spans="3:15" s="46" customFormat="1" ht="15.75">
      <c r="C117" s="57">
        <v>42520</v>
      </c>
      <c r="D117" s="57">
        <v>42236</v>
      </c>
      <c r="E117" s="58" t="s">
        <v>171</v>
      </c>
      <c r="F117" s="59" t="s">
        <v>94</v>
      </c>
      <c r="G117" s="50" t="s">
        <v>348</v>
      </c>
      <c r="H117" s="60" t="s">
        <v>170</v>
      </c>
      <c r="I117" s="91">
        <v>90.86</v>
      </c>
      <c r="J117" s="53">
        <f>+Tabla167[[#This Row],[Costo Unitario en RD$]]*Tabla167[[#This Row],[Existencia.]]</f>
        <v>545.16</v>
      </c>
      <c r="K117" s="155">
        <v>6</v>
      </c>
      <c r="L117" s="60">
        <v>26</v>
      </c>
      <c r="M117" s="54" t="e">
        <f>+LOOKUP(Tabla167[[#This Row],[Código Institucional]],#REF!,#REF!)</f>
        <v>#REF!</v>
      </c>
      <c r="N117" s="55" t="e">
        <f>+LOOKUP(Tabla167[[#This Row],[Código Institucional]],#REF!,#REF!)</f>
        <v>#REF!</v>
      </c>
      <c r="O117" s="47" t="e">
        <f>+Tabla167[[#This Row],[Existencia ]]+Tabla167[[#This Row],[Entradas]]-Tabla167[[#This Row],[Salidas]]</f>
        <v>#REF!</v>
      </c>
    </row>
    <row r="118" spans="3:15" s="46" customFormat="1" ht="15.75">
      <c r="C118" s="57">
        <v>43411</v>
      </c>
      <c r="D118" s="57">
        <v>41429</v>
      </c>
      <c r="E118" s="58" t="s">
        <v>189</v>
      </c>
      <c r="F118" s="59" t="s">
        <v>158</v>
      </c>
      <c r="G118" s="50" t="s">
        <v>349</v>
      </c>
      <c r="H118" s="60" t="s">
        <v>170</v>
      </c>
      <c r="I118" s="91">
        <v>45.87</v>
      </c>
      <c r="J118" s="53">
        <f>+Tabla167[[#This Row],[Costo Unitario en RD$]]*Tabla167[[#This Row],[Existencia.]]</f>
        <v>2155.89</v>
      </c>
      <c r="K118" s="155">
        <v>47</v>
      </c>
      <c r="L118" s="60">
        <v>47</v>
      </c>
      <c r="M118" s="54" t="e">
        <f>+LOOKUP(Tabla167[[#This Row],[Código Institucional]],#REF!,#REF!)</f>
        <v>#REF!</v>
      </c>
      <c r="N118" s="55" t="e">
        <f>+LOOKUP(Tabla167[[#This Row],[Código Institucional]],#REF!,#REF!)</f>
        <v>#REF!</v>
      </c>
      <c r="O118" s="47" t="e">
        <f>+Tabla167[[#This Row],[Existencia ]]+Tabla167[[#This Row],[Entradas]]-Tabla167[[#This Row],[Salidas]]</f>
        <v>#REF!</v>
      </c>
    </row>
    <row r="119" spans="3:15" s="46" customFormat="1" ht="15.75" hidden="1">
      <c r="C119" s="57">
        <v>42496</v>
      </c>
      <c r="D119" s="57">
        <v>42520</v>
      </c>
      <c r="E119" s="58" t="s">
        <v>350</v>
      </c>
      <c r="F119" s="62" t="s">
        <v>351</v>
      </c>
      <c r="G119" s="61" t="s">
        <v>352</v>
      </c>
      <c r="H119" s="60" t="s">
        <v>170</v>
      </c>
      <c r="I119" s="91">
        <v>21.24</v>
      </c>
      <c r="J119" s="153">
        <f>+Tabla167[[#This Row],[Costo Unitario en RD$]]*Tabla167[[#This Row],[Existencia.]]</f>
        <v>0</v>
      </c>
      <c r="K119" s="155">
        <v>0</v>
      </c>
      <c r="L119" s="60">
        <v>2</v>
      </c>
      <c r="M119" s="54" t="e">
        <f>+LOOKUP(Tabla167[[#This Row],[Código Institucional]],#REF!,#REF!)</f>
        <v>#REF!</v>
      </c>
      <c r="N119" s="55" t="e">
        <f>+LOOKUP(Tabla167[[#This Row],[Código Institucional]],#REF!,#REF!)</f>
        <v>#REF!</v>
      </c>
      <c r="O119" s="47" t="e">
        <f>+Tabla167[[#This Row],[Existencia ]]+Tabla167[[#This Row],[Entradas]]-Tabla167[[#This Row],[Salidas]]</f>
        <v>#REF!</v>
      </c>
    </row>
    <row r="120" spans="3:15" s="46" customFormat="1" ht="15.75" customHeight="1">
      <c r="C120" s="57">
        <v>42520</v>
      </c>
      <c r="D120" s="57">
        <v>43411</v>
      </c>
      <c r="E120" s="58" t="s">
        <v>178</v>
      </c>
      <c r="F120" s="62" t="s">
        <v>353</v>
      </c>
      <c r="G120" s="63" t="s">
        <v>354</v>
      </c>
      <c r="H120" s="60" t="s">
        <v>170</v>
      </c>
      <c r="I120" s="91">
        <v>94</v>
      </c>
      <c r="J120" s="53">
        <f>+Tabla167[[#This Row],[Costo Unitario en RD$]]*Tabla167[[#This Row],[Existencia.]]</f>
        <v>50760</v>
      </c>
      <c r="K120" s="155">
        <v>540</v>
      </c>
      <c r="L120" s="60">
        <v>540</v>
      </c>
      <c r="M120" s="54" t="e">
        <f>+LOOKUP(Tabla167[[#This Row],[Código Institucional]],#REF!,#REF!)</f>
        <v>#REF!</v>
      </c>
      <c r="N120" s="55" t="e">
        <f>+LOOKUP(Tabla167[[#This Row],[Código Institucional]],#REF!,#REF!)</f>
        <v>#REF!</v>
      </c>
      <c r="O120" s="47" t="e">
        <f>+Tabla167[[#This Row],[Existencia ]]+Tabla167[[#This Row],[Entradas]]-Tabla167[[#This Row],[Salidas]]</f>
        <v>#REF!</v>
      </c>
    </row>
    <row r="121" spans="3:15" s="46" customFormat="1" ht="15.75">
      <c r="C121" s="57">
        <v>42972</v>
      </c>
      <c r="D121" s="57">
        <v>42496</v>
      </c>
      <c r="E121" s="58" t="s">
        <v>171</v>
      </c>
      <c r="F121" s="59" t="s">
        <v>90</v>
      </c>
      <c r="G121" s="61" t="s">
        <v>355</v>
      </c>
      <c r="H121" s="60" t="s">
        <v>170</v>
      </c>
      <c r="I121" s="91">
        <v>23.49</v>
      </c>
      <c r="J121" s="53">
        <f>+Tabla167[[#This Row],[Costo Unitario en RD$]]*Tabla167[[#This Row],[Existencia.]]</f>
        <v>1761.7499999999998</v>
      </c>
      <c r="K121" s="155">
        <v>75</v>
      </c>
      <c r="L121" s="60">
        <v>75</v>
      </c>
      <c r="M121" s="54" t="e">
        <f>+LOOKUP(Tabla167[[#This Row],[Código Institucional]],#REF!,#REF!)</f>
        <v>#REF!</v>
      </c>
      <c r="N121" s="55" t="e">
        <f>+LOOKUP(Tabla167[[#This Row],[Código Institucional]],#REF!,#REF!)</f>
        <v>#REF!</v>
      </c>
      <c r="O121" s="47" t="e">
        <f>+Tabla167[[#This Row],[Existencia ]]+Tabla167[[#This Row],[Entradas]]-Tabla167[[#This Row],[Salidas]]</f>
        <v>#REF!</v>
      </c>
    </row>
    <row r="122" spans="3:15" s="46" customFormat="1" ht="15.75">
      <c r="C122" s="57">
        <v>38968</v>
      </c>
      <c r="D122" s="57">
        <v>43411</v>
      </c>
      <c r="E122" s="58" t="s">
        <v>171</v>
      </c>
      <c r="F122" s="59" t="s">
        <v>112</v>
      </c>
      <c r="G122" s="61" t="s">
        <v>356</v>
      </c>
      <c r="H122" s="60" t="s">
        <v>170</v>
      </c>
      <c r="I122" s="91">
        <v>67.930000000000007</v>
      </c>
      <c r="J122" s="53">
        <f>+Tabla167[[#This Row],[Costo Unitario en RD$]]*Tabla167[[#This Row],[Existencia.]]</f>
        <v>3736.1500000000005</v>
      </c>
      <c r="K122" s="155">
        <v>55</v>
      </c>
      <c r="L122" s="60">
        <v>55</v>
      </c>
      <c r="M122" s="54" t="e">
        <f>+LOOKUP(Tabla167[[#This Row],[Código Institucional]],#REF!,#REF!)</f>
        <v>#REF!</v>
      </c>
      <c r="N122" s="55" t="e">
        <f>+LOOKUP(Tabla167[[#This Row],[Código Institucional]],#REF!,#REF!)</f>
        <v>#REF!</v>
      </c>
      <c r="O122" s="47" t="e">
        <f>+Tabla167[[#This Row],[Existencia ]]+Tabla167[[#This Row],[Entradas]]-Tabla167[[#This Row],[Salidas]]</f>
        <v>#REF!</v>
      </c>
    </row>
    <row r="123" spans="3:15" s="46" customFormat="1" ht="15.75">
      <c r="C123" s="57">
        <v>42944</v>
      </c>
      <c r="D123" s="57">
        <v>43411</v>
      </c>
      <c r="E123" s="58" t="s">
        <v>171</v>
      </c>
      <c r="F123" s="59" t="s">
        <v>113</v>
      </c>
      <c r="G123" s="61" t="s">
        <v>357</v>
      </c>
      <c r="H123" s="60" t="s">
        <v>170</v>
      </c>
      <c r="I123" s="91">
        <v>140.19</v>
      </c>
      <c r="J123" s="53">
        <f>+Tabla167[[#This Row],[Costo Unitario en RD$]]*Tabla167[[#This Row],[Existencia.]]</f>
        <v>5607.6</v>
      </c>
      <c r="K123" s="155">
        <v>40</v>
      </c>
      <c r="L123" s="60">
        <v>40</v>
      </c>
      <c r="M123" s="54" t="e">
        <f>+LOOKUP(Tabla167[[#This Row],[Código Institucional]],#REF!,#REF!)</f>
        <v>#REF!</v>
      </c>
      <c r="N123" s="55" t="e">
        <f>+LOOKUP(Tabla167[[#This Row],[Código Institucional]],#REF!,#REF!)</f>
        <v>#REF!</v>
      </c>
      <c r="O123" s="47" t="e">
        <f>+Tabla167[[#This Row],[Existencia ]]+Tabla167[[#This Row],[Entradas]]-Tabla167[[#This Row],[Salidas]]</f>
        <v>#REF!</v>
      </c>
    </row>
    <row r="124" spans="3:15" s="46" customFormat="1" ht="15.75" hidden="1">
      <c r="C124" s="57">
        <v>42520</v>
      </c>
      <c r="D124" s="57">
        <v>42305</v>
      </c>
      <c r="E124" s="58" t="s">
        <v>358</v>
      </c>
      <c r="F124" s="59" t="s">
        <v>0</v>
      </c>
      <c r="G124" s="50" t="s">
        <v>359</v>
      </c>
      <c r="H124" s="60" t="s">
        <v>170</v>
      </c>
      <c r="I124" s="91">
        <v>313.82</v>
      </c>
      <c r="J124" s="153">
        <f>+Tabla167[[#This Row],[Costo Unitario en RD$]]*Tabla167[[#This Row],[Existencia.]]</f>
        <v>0</v>
      </c>
      <c r="K124" s="155">
        <v>0</v>
      </c>
      <c r="L124" s="60">
        <v>4</v>
      </c>
      <c r="M124" s="54" t="e">
        <f>+LOOKUP(Tabla167[[#This Row],[Código Institucional]],#REF!,#REF!)</f>
        <v>#REF!</v>
      </c>
      <c r="N124" s="55" t="e">
        <f>+LOOKUP(Tabla167[[#This Row],[Código Institucional]],#REF!,#REF!)</f>
        <v>#REF!</v>
      </c>
      <c r="O124" s="47" t="e">
        <f>+Tabla167[[#This Row],[Existencia ]]+Tabla167[[#This Row],[Entradas]]-Tabla167[[#This Row],[Salidas]]</f>
        <v>#REF!</v>
      </c>
    </row>
    <row r="125" spans="3:15" s="46" customFormat="1" ht="15.75" customHeight="1">
      <c r="C125" s="57">
        <v>43388</v>
      </c>
      <c r="D125" s="57">
        <v>41530</v>
      </c>
      <c r="E125" s="58" t="s">
        <v>229</v>
      </c>
      <c r="F125" s="59" t="s">
        <v>123</v>
      </c>
      <c r="G125" s="50" t="s">
        <v>360</v>
      </c>
      <c r="H125" s="60" t="s">
        <v>170</v>
      </c>
      <c r="I125" s="91">
        <v>262.85000000000002</v>
      </c>
      <c r="J125" s="53">
        <f>+Tabla167[[#This Row],[Costo Unitario en RD$]]*Tabla167[[#This Row],[Existencia.]]</f>
        <v>262.85000000000002</v>
      </c>
      <c r="K125" s="155">
        <v>1</v>
      </c>
      <c r="L125" s="60">
        <v>1</v>
      </c>
      <c r="M125" s="54" t="e">
        <f>+LOOKUP(Tabla167[[#This Row],[Código Institucional]],#REF!,#REF!)</f>
        <v>#REF!</v>
      </c>
      <c r="N125" s="55" t="e">
        <f>+LOOKUP(Tabla167[[#This Row],[Código Institucional]],#REF!,#REF!)</f>
        <v>#REF!</v>
      </c>
      <c r="O125" s="47" t="e">
        <f>+Tabla167[[#This Row],[Existencia ]]+Tabla167[[#This Row],[Entradas]]-Tabla167[[#This Row],[Salidas]]</f>
        <v>#REF!</v>
      </c>
    </row>
    <row r="126" spans="3:15" s="46" customFormat="1" ht="15.75">
      <c r="C126" s="57">
        <v>42520</v>
      </c>
      <c r="D126" s="57">
        <v>43259</v>
      </c>
      <c r="E126" s="58" t="s">
        <v>229</v>
      </c>
      <c r="F126" s="59" t="s">
        <v>55</v>
      </c>
      <c r="G126" s="61" t="s">
        <v>361</v>
      </c>
      <c r="H126" s="60" t="s">
        <v>170</v>
      </c>
      <c r="I126" s="91">
        <v>1596.64</v>
      </c>
      <c r="J126" s="53">
        <f>+Tabla167[[#This Row],[Costo Unitario en RD$]]*Tabla167[[#This Row],[Existencia.]]</f>
        <v>6386.56</v>
      </c>
      <c r="K126" s="155">
        <v>4</v>
      </c>
      <c r="L126" s="60">
        <v>4</v>
      </c>
      <c r="M126" s="54" t="e">
        <f>+LOOKUP(Tabla167[[#This Row],[Código Institucional]],#REF!,#REF!)</f>
        <v>#REF!</v>
      </c>
      <c r="N126" s="55" t="e">
        <f>+LOOKUP(Tabla167[[#This Row],[Código Institucional]],#REF!,#REF!)</f>
        <v>#REF!</v>
      </c>
      <c r="O126" s="47" t="e">
        <f>+Tabla167[[#This Row],[Existencia ]]+Tabla167[[#This Row],[Entradas]]-Tabla167[[#This Row],[Salidas]]</f>
        <v>#REF!</v>
      </c>
    </row>
    <row r="127" spans="3:15" s="46" customFormat="1" ht="15.75">
      <c r="C127" s="57">
        <v>43059</v>
      </c>
      <c r="D127" s="57">
        <v>42496</v>
      </c>
      <c r="E127" s="58" t="s">
        <v>187</v>
      </c>
      <c r="F127" s="59" t="s">
        <v>362</v>
      </c>
      <c r="G127" s="61" t="s">
        <v>363</v>
      </c>
      <c r="H127" s="60" t="s">
        <v>170</v>
      </c>
      <c r="I127" s="91">
        <v>1991.48</v>
      </c>
      <c r="J127" s="53">
        <f>+Tabla167[[#This Row],[Costo Unitario en RD$]]*Tabla167[[#This Row],[Existencia.]]</f>
        <v>3982.96</v>
      </c>
      <c r="K127" s="155">
        <v>2</v>
      </c>
      <c r="L127" s="60">
        <v>2</v>
      </c>
      <c r="M127" s="54" t="e">
        <f>+LOOKUP(Tabla167[[#This Row],[Código Institucional]],#REF!,#REF!)</f>
        <v>#REF!</v>
      </c>
      <c r="N127" s="55" t="e">
        <f>+LOOKUP(Tabla167[[#This Row],[Código Institucional]],#REF!,#REF!)</f>
        <v>#REF!</v>
      </c>
      <c r="O127" s="47" t="e">
        <f>+Tabla167[[#This Row],[Existencia ]]+Tabla167[[#This Row],[Entradas]]-Tabla167[[#This Row],[Salidas]]</f>
        <v>#REF!</v>
      </c>
    </row>
    <row r="128" spans="3:15" s="46" customFormat="1" ht="15.75">
      <c r="C128" s="57">
        <v>42520</v>
      </c>
      <c r="D128" s="57">
        <v>42496</v>
      </c>
      <c r="E128" s="58" t="s">
        <v>303</v>
      </c>
      <c r="F128" s="62" t="s">
        <v>364</v>
      </c>
      <c r="G128" s="63" t="s">
        <v>365</v>
      </c>
      <c r="H128" s="60" t="s">
        <v>170</v>
      </c>
      <c r="I128" s="91">
        <v>60.34</v>
      </c>
      <c r="J128" s="53">
        <f>+Tabla167[[#This Row],[Costo Unitario en RD$]]*Tabla167[[#This Row],[Existencia.]]</f>
        <v>6094.34</v>
      </c>
      <c r="K128" s="155">
        <v>101</v>
      </c>
      <c r="L128" s="60">
        <v>137</v>
      </c>
      <c r="M128" s="54" t="e">
        <f>+LOOKUP(Tabla167[[#This Row],[Código Institucional]],#REF!,#REF!)</f>
        <v>#REF!</v>
      </c>
      <c r="N128" s="55" t="e">
        <f>+LOOKUP(Tabla167[[#This Row],[Código Institucional]],#REF!,#REF!)</f>
        <v>#REF!</v>
      </c>
      <c r="O128" s="47" t="e">
        <f>+Tabla167[[#This Row],[Existencia ]]+Tabla167[[#This Row],[Entradas]]-Tabla167[[#This Row],[Salidas]]</f>
        <v>#REF!</v>
      </c>
    </row>
    <row r="129" spans="3:15" s="46" customFormat="1" ht="15.75">
      <c r="C129" s="57">
        <v>42450</v>
      </c>
      <c r="D129" s="57">
        <v>39595</v>
      </c>
      <c r="E129" s="58" t="s">
        <v>189</v>
      </c>
      <c r="F129" s="59" t="s">
        <v>89</v>
      </c>
      <c r="G129" s="50" t="s">
        <v>366</v>
      </c>
      <c r="H129" s="60" t="s">
        <v>170</v>
      </c>
      <c r="I129" s="91">
        <v>50.6</v>
      </c>
      <c r="J129" s="53">
        <f>+Tabla167[[#This Row],[Costo Unitario en RD$]]*Tabla167[[#This Row],[Existencia.]]</f>
        <v>1012</v>
      </c>
      <c r="K129" s="155">
        <v>20</v>
      </c>
      <c r="L129" s="60">
        <v>23</v>
      </c>
      <c r="M129" s="54" t="e">
        <f>+LOOKUP(Tabla167[[#This Row],[Código Institucional]],#REF!,#REF!)</f>
        <v>#REF!</v>
      </c>
      <c r="N129" s="55" t="e">
        <f>+LOOKUP(Tabla167[[#This Row],[Código Institucional]],#REF!,#REF!)</f>
        <v>#REF!</v>
      </c>
      <c r="O129" s="47" t="e">
        <f>+Tabla167[[#This Row],[Existencia ]]+Tabla167[[#This Row],[Entradas]]-Tabla167[[#This Row],[Salidas]]</f>
        <v>#REF!</v>
      </c>
    </row>
    <row r="130" spans="3:15" s="46" customFormat="1" ht="15.75" hidden="1" customHeight="1">
      <c r="C130" s="57">
        <v>42874</v>
      </c>
      <c r="D130" s="57">
        <v>43144</v>
      </c>
      <c r="E130" s="58" t="s">
        <v>254</v>
      </c>
      <c r="F130" s="59" t="s">
        <v>367</v>
      </c>
      <c r="G130" s="50" t="s">
        <v>368</v>
      </c>
      <c r="H130" s="60" t="s">
        <v>170</v>
      </c>
      <c r="I130" s="91">
        <v>4484</v>
      </c>
      <c r="J130" s="153">
        <f>+Tabla167[[#This Row],[Costo Unitario en RD$]]*Tabla167[[#This Row],[Existencia.]]</f>
        <v>0</v>
      </c>
      <c r="K130" s="155">
        <v>0</v>
      </c>
      <c r="L130" s="60">
        <v>1</v>
      </c>
      <c r="M130" s="54" t="e">
        <f>+LOOKUP(Tabla167[[#This Row],[Código Institucional]],#REF!,#REF!)</f>
        <v>#REF!</v>
      </c>
      <c r="N130" s="55" t="e">
        <f>+LOOKUP(Tabla167[[#This Row],[Código Institucional]],#REF!,#REF!)</f>
        <v>#REF!</v>
      </c>
      <c r="O130" s="56" t="e">
        <f>+Tabla167[[#This Row],[Existencia ]]+Tabla167[[#This Row],[Entradas]]-Tabla167[[#This Row],[Salidas]]</f>
        <v>#REF!</v>
      </c>
    </row>
    <row r="131" spans="3:15" s="46" customFormat="1" ht="15.75">
      <c r="C131" s="57">
        <v>42496</v>
      </c>
      <c r="D131" s="57">
        <v>38968</v>
      </c>
      <c r="E131" s="58" t="s">
        <v>254</v>
      </c>
      <c r="F131" s="59" t="s">
        <v>369</v>
      </c>
      <c r="G131" s="50" t="s">
        <v>370</v>
      </c>
      <c r="H131" s="60" t="s">
        <v>170</v>
      </c>
      <c r="I131" s="92">
        <v>4484</v>
      </c>
      <c r="J131" s="53">
        <f>+Tabla167[[#This Row],[Costo Unitario en RD$]]*Tabla167[[#This Row],[Existencia.]]</f>
        <v>183844</v>
      </c>
      <c r="K131" s="155">
        <v>41</v>
      </c>
      <c r="L131" s="60">
        <v>36</v>
      </c>
      <c r="M131" s="54" t="e">
        <f>+LOOKUP(Tabla167[[#This Row],[Código Institucional]],#REF!,#REF!)</f>
        <v>#REF!</v>
      </c>
      <c r="N131" s="55" t="e">
        <f>+LOOKUP(Tabla167[[#This Row],[Código Institucional]],#REF!,#REF!)</f>
        <v>#REF!</v>
      </c>
      <c r="O131" s="47" t="e">
        <f>+Tabla167[[#This Row],[Existencia ]]+Tabla167[[#This Row],[Entradas]]-Tabla167[[#This Row],[Salidas]]</f>
        <v>#REF!</v>
      </c>
    </row>
    <row r="132" spans="3:15" s="46" customFormat="1" ht="15.75">
      <c r="C132" s="57">
        <v>42496</v>
      </c>
      <c r="D132" s="57">
        <v>41429</v>
      </c>
      <c r="E132" s="58" t="s">
        <v>254</v>
      </c>
      <c r="F132" s="59" t="s">
        <v>78</v>
      </c>
      <c r="G132" s="50" t="s">
        <v>371</v>
      </c>
      <c r="H132" s="60" t="s">
        <v>170</v>
      </c>
      <c r="I132" s="92">
        <v>4284</v>
      </c>
      <c r="J132" s="53">
        <f>+Tabla167[[#This Row],[Costo Unitario en RD$]]*Tabla167[[#This Row],[Existencia.]]</f>
        <v>132804</v>
      </c>
      <c r="K132" s="155">
        <v>31</v>
      </c>
      <c r="L132" s="60">
        <v>35</v>
      </c>
      <c r="M132" s="54" t="e">
        <f>+LOOKUP(Tabla167[[#This Row],[Código Institucional]],#REF!,#REF!)</f>
        <v>#REF!</v>
      </c>
      <c r="N132" s="55" t="e">
        <f>+LOOKUP(Tabla167[[#This Row],[Código Institucional]],#REF!,#REF!)</f>
        <v>#REF!</v>
      </c>
      <c r="O132" s="47" t="e">
        <f>+Tabla167[[#This Row],[Existencia ]]+Tabla167[[#This Row],[Entradas]]-Tabla167[[#This Row],[Salidas]]</f>
        <v>#REF!</v>
      </c>
    </row>
    <row r="133" spans="3:15" s="46" customFormat="1" ht="15.75" hidden="1">
      <c r="C133" s="64" t="s">
        <v>372</v>
      </c>
      <c r="D133" s="57">
        <v>44049</v>
      </c>
      <c r="E133" s="58" t="s">
        <v>171</v>
      </c>
      <c r="F133" s="62" t="s">
        <v>373</v>
      </c>
      <c r="G133" s="61" t="s">
        <v>374</v>
      </c>
      <c r="H133" s="60" t="s">
        <v>170</v>
      </c>
      <c r="I133" s="91">
        <v>8850</v>
      </c>
      <c r="J133" s="153">
        <f>+Tabla167[[#This Row],[Costo Unitario en RD$]]*Tabla167[[#This Row],[Existencia.]]</f>
        <v>0</v>
      </c>
      <c r="K133" s="155">
        <v>0</v>
      </c>
      <c r="L133" s="60">
        <v>3</v>
      </c>
      <c r="M133" s="54" t="e">
        <f>+LOOKUP(Tabla167[[#This Row],[Código Institucional]],#REF!,#REF!)</f>
        <v>#REF!</v>
      </c>
      <c r="N133" s="55" t="e">
        <f>+LOOKUP(Tabla167[[#This Row],[Código Institucional]],#REF!,#REF!)</f>
        <v>#REF!</v>
      </c>
      <c r="O133" s="47" t="e">
        <f>+Tabla167[[#This Row],[Existencia ]]+Tabla167[[#This Row],[Entradas]]-Tabla167[[#This Row],[Salidas]]</f>
        <v>#REF!</v>
      </c>
    </row>
    <row r="134" spans="3:15" s="46" customFormat="1" ht="15.75" hidden="1">
      <c r="C134" s="57">
        <v>44145</v>
      </c>
      <c r="D134" s="57">
        <v>44049</v>
      </c>
      <c r="E134" s="58" t="s">
        <v>171</v>
      </c>
      <c r="F134" s="59" t="s">
        <v>375</v>
      </c>
      <c r="G134" s="61" t="s">
        <v>376</v>
      </c>
      <c r="H134" s="60" t="s">
        <v>170</v>
      </c>
      <c r="I134" s="91">
        <v>7286.5</v>
      </c>
      <c r="J134" s="153">
        <f>+Tabla167[[#This Row],[Costo Unitario en RD$]]*Tabla167[[#This Row],[Existencia.]]</f>
        <v>0</v>
      </c>
      <c r="K134" s="155">
        <v>0</v>
      </c>
      <c r="L134" s="60">
        <v>2</v>
      </c>
      <c r="M134" s="54" t="e">
        <f>+LOOKUP(Tabla167[[#This Row],[Código Institucional]],#REF!,#REF!)</f>
        <v>#REF!</v>
      </c>
      <c r="N134" s="55" t="e">
        <f>+LOOKUP(Tabla167[[#This Row],[Código Institucional]],#REF!,#REF!)</f>
        <v>#REF!</v>
      </c>
      <c r="O134" s="47" t="e">
        <f>+Tabla167[[#This Row],[Existencia ]]+Tabla167[[#This Row],[Entradas]]-Tabla167[[#This Row],[Salidas]]</f>
        <v>#REF!</v>
      </c>
    </row>
    <row r="135" spans="3:15" s="46" customFormat="1" ht="15.75">
      <c r="C135" s="57">
        <v>41990</v>
      </c>
      <c r="D135" s="57">
        <v>44049</v>
      </c>
      <c r="E135" s="58" t="s">
        <v>377</v>
      </c>
      <c r="F135" s="59" t="s">
        <v>378</v>
      </c>
      <c r="G135" s="50" t="s">
        <v>379</v>
      </c>
      <c r="H135" s="60" t="s">
        <v>170</v>
      </c>
      <c r="I135" s="91">
        <v>2402.48</v>
      </c>
      <c r="J135" s="53">
        <f>+Tabla167[[#This Row],[Costo Unitario en RD$]]*Tabla167[[#This Row],[Existencia.]]</f>
        <v>144148.79999999999</v>
      </c>
      <c r="K135" s="155">
        <v>60</v>
      </c>
      <c r="L135" s="60">
        <v>63</v>
      </c>
      <c r="M135" s="54" t="e">
        <f>+LOOKUP(Tabla167[[#This Row],[Código Institucional]],#REF!,#REF!)</f>
        <v>#REF!</v>
      </c>
      <c r="N135" s="55" t="e">
        <f>+LOOKUP(Tabla167[[#This Row],[Código Institucional]],#REF!,#REF!)</f>
        <v>#REF!</v>
      </c>
      <c r="O135" s="47" t="e">
        <f>+Tabla167[[#This Row],[Existencia ]]+Tabla167[[#This Row],[Entradas]]-Tabla167[[#This Row],[Salidas]]</f>
        <v>#REF!</v>
      </c>
    </row>
    <row r="136" spans="3:15" s="46" customFormat="1" ht="15.75">
      <c r="C136" s="57">
        <v>41429</v>
      </c>
      <c r="D136" s="57">
        <v>42584</v>
      </c>
      <c r="E136" s="58" t="s">
        <v>350</v>
      </c>
      <c r="F136" s="59" t="s">
        <v>380</v>
      </c>
      <c r="G136" s="50" t="s">
        <v>381</v>
      </c>
      <c r="H136" s="60" t="s">
        <v>170</v>
      </c>
      <c r="I136" s="91">
        <v>1298</v>
      </c>
      <c r="J136" s="53">
        <f>+Tabla167[[#This Row],[Costo Unitario en RD$]]*Tabla167[[#This Row],[Existencia.]]</f>
        <v>5192</v>
      </c>
      <c r="K136" s="155">
        <v>4</v>
      </c>
      <c r="L136" s="60">
        <v>35</v>
      </c>
      <c r="M136" s="54" t="e">
        <f>+LOOKUP(Tabla167[[#This Row],[Código Institucional]],#REF!,#REF!)</f>
        <v>#REF!</v>
      </c>
      <c r="N136" s="55" t="e">
        <f>+LOOKUP(Tabla167[[#This Row],[Código Institucional]],#REF!,#REF!)</f>
        <v>#REF!</v>
      </c>
      <c r="O136" s="56" t="e">
        <f>+Tabla167[[#This Row],[Existencia ]]+Tabla167[[#This Row],[Entradas]]-Tabla167[[#This Row],[Salidas]]</f>
        <v>#REF!</v>
      </c>
    </row>
    <row r="137" spans="3:15" s="46" customFormat="1" ht="15.75">
      <c r="C137" s="57">
        <v>43196</v>
      </c>
      <c r="D137" s="57">
        <v>44364</v>
      </c>
      <c r="E137" s="58" t="s">
        <v>171</v>
      </c>
      <c r="F137" s="59" t="s">
        <v>93</v>
      </c>
      <c r="G137" s="50" t="s">
        <v>382</v>
      </c>
      <c r="H137" s="60" t="s">
        <v>170</v>
      </c>
      <c r="I137" s="91">
        <v>1471.46</v>
      </c>
      <c r="J137" s="53">
        <f>+Tabla167[[#This Row],[Costo Unitario en RD$]]*Tabla167[[#This Row],[Existencia.]]</f>
        <v>4414.38</v>
      </c>
      <c r="K137" s="155">
        <v>3</v>
      </c>
      <c r="L137" s="60">
        <v>4</v>
      </c>
      <c r="M137" s="54" t="e">
        <f>+LOOKUP(Tabla167[[#This Row],[Código Institucional]],#REF!,#REF!)</f>
        <v>#REF!</v>
      </c>
      <c r="N137" s="55" t="e">
        <f>+LOOKUP(Tabla167[[#This Row],[Código Institucional]],#REF!,#REF!)</f>
        <v>#REF!</v>
      </c>
      <c r="O137" s="47" t="e">
        <f>+Tabla167[[#This Row],[Existencia ]]+Tabla167[[#This Row],[Entradas]]-Tabla167[[#This Row],[Salidas]]</f>
        <v>#REF!</v>
      </c>
    </row>
    <row r="138" spans="3:15" s="46" customFormat="1" ht="15.75" hidden="1">
      <c r="C138" s="57">
        <v>41443</v>
      </c>
      <c r="D138" s="57">
        <v>44364</v>
      </c>
      <c r="E138" s="58" t="s">
        <v>358</v>
      </c>
      <c r="F138" s="62" t="s">
        <v>37</v>
      </c>
      <c r="G138" s="63" t="s">
        <v>383</v>
      </c>
      <c r="H138" s="60" t="s">
        <v>170</v>
      </c>
      <c r="I138" s="91">
        <v>70.8</v>
      </c>
      <c r="J138" s="153">
        <f>+Tabla167[[#This Row],[Costo Unitario en RD$]]*Tabla167[[#This Row],[Existencia.]]</f>
        <v>0</v>
      </c>
      <c r="K138" s="155">
        <v>0</v>
      </c>
      <c r="L138" s="60">
        <v>4</v>
      </c>
      <c r="M138" s="54" t="e">
        <f>+LOOKUP(Tabla167[[#This Row],[Código Institucional]],#REF!,#REF!)</f>
        <v>#REF!</v>
      </c>
      <c r="N138" s="55" t="e">
        <f>+LOOKUP(Tabla167[[#This Row],[Código Institucional]],#REF!,#REF!)</f>
        <v>#REF!</v>
      </c>
      <c r="O138" s="47" t="e">
        <f>+Tabla167[[#This Row],[Existencia ]]+Tabla167[[#This Row],[Entradas]]-Tabla167[[#This Row],[Salidas]]</f>
        <v>#REF!</v>
      </c>
    </row>
    <row r="139" spans="3:15" s="46" customFormat="1" ht="15.75">
      <c r="C139" s="57">
        <v>43038</v>
      </c>
      <c r="D139" s="57">
        <v>44364</v>
      </c>
      <c r="E139" s="58" t="s">
        <v>189</v>
      </c>
      <c r="F139" s="59" t="s">
        <v>115</v>
      </c>
      <c r="G139" s="61" t="s">
        <v>384</v>
      </c>
      <c r="H139" s="60" t="s">
        <v>170</v>
      </c>
      <c r="I139" s="91">
        <v>46.14</v>
      </c>
      <c r="J139" s="53">
        <f>+Tabla167[[#This Row],[Costo Unitario en RD$]]*Tabla167[[#This Row],[Existencia.]]</f>
        <v>692.1</v>
      </c>
      <c r="K139" s="155">
        <v>15</v>
      </c>
      <c r="L139" s="60">
        <v>15</v>
      </c>
      <c r="M139" s="54" t="e">
        <f>+LOOKUP(Tabla167[[#This Row],[Código Institucional]],#REF!,#REF!)</f>
        <v>#REF!</v>
      </c>
      <c r="N139" s="55" t="e">
        <f>+LOOKUP(Tabla167[[#This Row],[Código Institucional]],#REF!,#REF!)</f>
        <v>#REF!</v>
      </c>
      <c r="O139" s="47" t="e">
        <f>+Tabla167[[#This Row],[Existencia ]]+Tabla167[[#This Row],[Entradas]]-Tabla167[[#This Row],[Salidas]]</f>
        <v>#REF!</v>
      </c>
    </row>
    <row r="140" spans="3:15" s="46" customFormat="1" ht="15.75">
      <c r="C140" s="57">
        <v>42334</v>
      </c>
      <c r="D140" s="57">
        <v>42263</v>
      </c>
      <c r="E140" s="58" t="s">
        <v>178</v>
      </c>
      <c r="F140" s="59" t="s">
        <v>385</v>
      </c>
      <c r="G140" s="50" t="s">
        <v>386</v>
      </c>
      <c r="H140" s="60" t="s">
        <v>170</v>
      </c>
      <c r="I140" s="91">
        <v>750</v>
      </c>
      <c r="J140" s="53">
        <f>+Tabla167[[#This Row],[Costo Unitario en RD$]]*Tabla167[[#This Row],[Existencia.]]</f>
        <v>37500</v>
      </c>
      <c r="K140" s="155">
        <v>50</v>
      </c>
      <c r="L140" s="60">
        <v>13</v>
      </c>
      <c r="M140" s="54" t="e">
        <f>+LOOKUP(Tabla167[[#This Row],[Código Institucional]],#REF!,#REF!)</f>
        <v>#REF!</v>
      </c>
      <c r="N140" s="55" t="e">
        <f>+LOOKUP(Tabla167[[#This Row],[Código Institucional]],#REF!,#REF!)</f>
        <v>#REF!</v>
      </c>
      <c r="O140" s="47" t="e">
        <f>+Tabla167[[#This Row],[Existencia ]]+Tabla167[[#This Row],[Entradas]]-Tabla167[[#This Row],[Salidas]]</f>
        <v>#REF!</v>
      </c>
    </row>
    <row r="141" spans="3:15" s="46" customFormat="1" ht="15.75">
      <c r="C141" s="57">
        <v>42496</v>
      </c>
      <c r="D141" s="57">
        <v>41429</v>
      </c>
      <c r="E141" s="58" t="s">
        <v>189</v>
      </c>
      <c r="F141" s="59" t="s">
        <v>74</v>
      </c>
      <c r="G141" s="61" t="s">
        <v>75</v>
      </c>
      <c r="H141" s="60" t="s">
        <v>170</v>
      </c>
      <c r="I141" s="91">
        <v>220.89</v>
      </c>
      <c r="J141" s="53">
        <f>+Tabla167[[#This Row],[Costo Unitario en RD$]]*Tabla167[[#This Row],[Existencia.]]</f>
        <v>1325.34</v>
      </c>
      <c r="K141" s="155">
        <v>6</v>
      </c>
      <c r="L141" s="60">
        <v>10</v>
      </c>
      <c r="M141" s="54" t="e">
        <f>+LOOKUP(Tabla167[[#This Row],[Código Institucional]],#REF!,#REF!)</f>
        <v>#REF!</v>
      </c>
      <c r="N141" s="55" t="e">
        <f>+LOOKUP(Tabla167[[#This Row],[Código Institucional]],#REF!,#REF!)</f>
        <v>#REF!</v>
      </c>
      <c r="O141" s="47" t="e">
        <f>+Tabla167[[#This Row],[Existencia ]]+Tabla167[[#This Row],[Entradas]]-Tabla167[[#This Row],[Salidas]]</f>
        <v>#REF!</v>
      </c>
    </row>
    <row r="142" spans="3:15" s="46" customFormat="1" ht="15.75">
      <c r="C142" s="57">
        <v>40816</v>
      </c>
      <c r="D142" s="57">
        <v>43411</v>
      </c>
      <c r="E142" s="58" t="s">
        <v>387</v>
      </c>
      <c r="F142" s="59" t="s">
        <v>388</v>
      </c>
      <c r="G142" s="50" t="s">
        <v>389</v>
      </c>
      <c r="H142" s="60" t="s">
        <v>170</v>
      </c>
      <c r="I142" s="91">
        <v>4161.2700000000004</v>
      </c>
      <c r="J142" s="53">
        <f>+Tabla167[[#This Row],[Costo Unitario en RD$]]*Tabla167[[#This Row],[Existencia.]]</f>
        <v>8322.5400000000009</v>
      </c>
      <c r="K142" s="155">
        <v>2</v>
      </c>
      <c r="L142" s="60">
        <v>2</v>
      </c>
      <c r="M142" s="54" t="e">
        <f>+LOOKUP(Tabla167[[#This Row],[Código Institucional]],#REF!,#REF!)</f>
        <v>#REF!</v>
      </c>
      <c r="N142" s="55" t="e">
        <f>+LOOKUP(Tabla167[[#This Row],[Código Institucional]],#REF!,#REF!)</f>
        <v>#REF!</v>
      </c>
      <c r="O142" s="47" t="e">
        <f>+Tabla167[[#This Row],[Existencia ]]+Tabla167[[#This Row],[Entradas]]-Tabla167[[#This Row],[Salidas]]</f>
        <v>#REF!</v>
      </c>
    </row>
    <row r="143" spans="3:15" s="46" customFormat="1" ht="15.75">
      <c r="C143" s="57">
        <v>39442</v>
      </c>
      <c r="D143" s="57">
        <v>44483</v>
      </c>
      <c r="E143" s="58" t="s">
        <v>387</v>
      </c>
      <c r="F143" s="59" t="s">
        <v>125</v>
      </c>
      <c r="G143" s="61" t="s">
        <v>390</v>
      </c>
      <c r="H143" s="60" t="s">
        <v>170</v>
      </c>
      <c r="I143" s="91">
        <v>335.24</v>
      </c>
      <c r="J143" s="53">
        <f>+Tabla167[[#This Row],[Costo Unitario en RD$]]*Tabla167[[#This Row],[Existencia.]]</f>
        <v>5028.6000000000004</v>
      </c>
      <c r="K143" s="155">
        <v>15</v>
      </c>
      <c r="L143" s="60">
        <v>15</v>
      </c>
      <c r="M143" s="54" t="e">
        <f>+LOOKUP(Tabla167[[#This Row],[Código Institucional]],#REF!,#REF!)</f>
        <v>#REF!</v>
      </c>
      <c r="N143" s="55" t="e">
        <f>+LOOKUP(Tabla167[[#This Row],[Código Institucional]],#REF!,#REF!)</f>
        <v>#REF!</v>
      </c>
      <c r="O143" s="47" t="e">
        <f>+Tabla167[[#This Row],[Existencia ]]+Tabla167[[#This Row],[Entradas]]-Tabla167[[#This Row],[Salidas]]</f>
        <v>#REF!</v>
      </c>
    </row>
    <row r="144" spans="3:15" s="46" customFormat="1" ht="16.5" customHeight="1">
      <c r="C144" s="57">
        <v>42236</v>
      </c>
      <c r="D144" s="57">
        <v>42520</v>
      </c>
      <c r="E144" s="58" t="s">
        <v>387</v>
      </c>
      <c r="F144" s="59" t="s">
        <v>65</v>
      </c>
      <c r="G144" s="50" t="s">
        <v>66</v>
      </c>
      <c r="H144" s="60" t="s">
        <v>170</v>
      </c>
      <c r="I144" s="91">
        <v>3103.4</v>
      </c>
      <c r="J144" s="53">
        <f>+Tabla167[[#This Row],[Costo Unitario en RD$]]*Tabla167[[#This Row],[Existencia.]]</f>
        <v>6206.8</v>
      </c>
      <c r="K144" s="155">
        <v>2</v>
      </c>
      <c r="L144" s="60">
        <v>2</v>
      </c>
      <c r="M144" s="54" t="e">
        <f>+LOOKUP(Tabla167[[#This Row],[Código Institucional]],#REF!,#REF!)</f>
        <v>#REF!</v>
      </c>
      <c r="N144" s="55" t="e">
        <f>+LOOKUP(Tabla167[[#This Row],[Código Institucional]],#REF!,#REF!)</f>
        <v>#REF!</v>
      </c>
      <c r="O144" s="56" t="e">
        <f>+Tabla167[[#This Row],[Existencia ]]+Tabla167[[#This Row],[Entradas]]-Tabla167[[#This Row],[Salidas]]</f>
        <v>#REF!</v>
      </c>
    </row>
    <row r="145" spans="3:15" s="46" customFormat="1" ht="15.75">
      <c r="C145" s="57">
        <v>41429</v>
      </c>
      <c r="D145" s="57">
        <v>42520</v>
      </c>
      <c r="E145" s="58" t="s">
        <v>184</v>
      </c>
      <c r="F145" s="59" t="s">
        <v>391</v>
      </c>
      <c r="G145" s="50" t="s">
        <v>392</v>
      </c>
      <c r="H145" s="60" t="s">
        <v>170</v>
      </c>
      <c r="I145" s="91">
        <v>1557.6</v>
      </c>
      <c r="J145" s="53">
        <f>+Tabla167[[#This Row],[Costo Unitario en RD$]]*Tabla167[[#This Row],[Existencia.]]</f>
        <v>3115.2</v>
      </c>
      <c r="K145" s="155">
        <v>2</v>
      </c>
      <c r="L145" s="60">
        <v>3</v>
      </c>
      <c r="M145" s="54" t="e">
        <f>+LOOKUP(Tabla167[[#This Row],[Código Institucional]],#REF!,#REF!)</f>
        <v>#REF!</v>
      </c>
      <c r="N145" s="55" t="e">
        <f>+LOOKUP(Tabla167[[#This Row],[Código Institucional]],#REF!,#REF!)</f>
        <v>#REF!</v>
      </c>
      <c r="O145" s="47" t="e">
        <f>+Tabla167[[#This Row],[Existencia ]]+Tabla167[[#This Row],[Entradas]]-Tabla167[[#This Row],[Salidas]]</f>
        <v>#REF!</v>
      </c>
    </row>
    <row r="146" spans="3:15" s="46" customFormat="1" ht="15.75">
      <c r="C146" s="57">
        <v>42520</v>
      </c>
      <c r="D146" s="57">
        <v>44460</v>
      </c>
      <c r="E146" s="58" t="s">
        <v>387</v>
      </c>
      <c r="F146" s="59" t="s">
        <v>58</v>
      </c>
      <c r="G146" s="50" t="s">
        <v>59</v>
      </c>
      <c r="H146" s="60" t="s">
        <v>170</v>
      </c>
      <c r="I146" s="91">
        <v>719.8</v>
      </c>
      <c r="J146" s="53">
        <f>+Tabla167[[#This Row],[Costo Unitario en RD$]]*Tabla167[[#This Row],[Existencia.]]</f>
        <v>4318.7999999999993</v>
      </c>
      <c r="K146" s="155">
        <v>6</v>
      </c>
      <c r="L146" s="60">
        <v>5</v>
      </c>
      <c r="M146" s="54" t="e">
        <f>+LOOKUP(Tabla167[[#This Row],[Código Institucional]],#REF!,#REF!)</f>
        <v>#REF!</v>
      </c>
      <c r="N146" s="55" t="e">
        <f>+LOOKUP(Tabla167[[#This Row],[Código Institucional]],#REF!,#REF!)</f>
        <v>#REF!</v>
      </c>
      <c r="O146" s="47" t="e">
        <f>+Tabla167[[#This Row],[Existencia ]]+Tabla167[[#This Row],[Entradas]]-Tabla167[[#This Row],[Salidas]]</f>
        <v>#REF!</v>
      </c>
    </row>
    <row r="147" spans="3:15" s="46" customFormat="1" ht="15.75">
      <c r="C147" s="57">
        <v>43411</v>
      </c>
      <c r="D147" s="57">
        <v>42237</v>
      </c>
      <c r="E147" s="58" t="s">
        <v>387</v>
      </c>
      <c r="F147" s="59" t="s">
        <v>60</v>
      </c>
      <c r="G147" s="50" t="s">
        <v>61</v>
      </c>
      <c r="H147" s="60" t="s">
        <v>170</v>
      </c>
      <c r="I147" s="91">
        <v>411.03</v>
      </c>
      <c r="J147" s="53">
        <f>+Tabla167[[#This Row],[Costo Unitario en RD$]]*Tabla167[[#This Row],[Existencia.]]</f>
        <v>1644.12</v>
      </c>
      <c r="K147" s="155">
        <v>4</v>
      </c>
      <c r="L147" s="60">
        <v>4</v>
      </c>
      <c r="M147" s="54" t="e">
        <f>+LOOKUP(Tabla167[[#This Row],[Código Institucional]],#REF!,#REF!)</f>
        <v>#REF!</v>
      </c>
      <c r="N147" s="55" t="e">
        <f>+LOOKUP(Tabla167[[#This Row],[Código Institucional]],#REF!,#REF!)</f>
        <v>#REF!</v>
      </c>
      <c r="O147" s="47" t="e">
        <f>+Tabla167[[#This Row],[Existencia ]]+Tabla167[[#This Row],[Entradas]]-Tabla167[[#This Row],[Salidas]]</f>
        <v>#REF!</v>
      </c>
    </row>
    <row r="148" spans="3:15" s="46" customFormat="1" ht="15.75" customHeight="1">
      <c r="C148" s="57">
        <v>42496</v>
      </c>
      <c r="D148" s="57">
        <v>41907</v>
      </c>
      <c r="E148" s="58" t="s">
        <v>387</v>
      </c>
      <c r="F148" s="59" t="s">
        <v>124</v>
      </c>
      <c r="G148" s="61" t="s">
        <v>393</v>
      </c>
      <c r="H148" s="60" t="s">
        <v>170</v>
      </c>
      <c r="I148" s="91">
        <v>1964.7</v>
      </c>
      <c r="J148" s="53">
        <f>+Tabla167[[#This Row],[Costo Unitario en RD$]]*Tabla167[[#This Row],[Existencia.]]</f>
        <v>11788.2</v>
      </c>
      <c r="K148" s="155">
        <v>6</v>
      </c>
      <c r="L148" s="60">
        <v>6</v>
      </c>
      <c r="M148" s="54" t="e">
        <f>+LOOKUP(Tabla167[[#This Row],[Código Institucional]],#REF!,#REF!)</f>
        <v>#REF!</v>
      </c>
      <c r="N148" s="55" t="e">
        <f>+LOOKUP(Tabla167[[#This Row],[Código Institucional]],#REF!,#REF!)</f>
        <v>#REF!</v>
      </c>
      <c r="O148" s="56" t="e">
        <f>+Tabla167[[#This Row],[Existencia ]]+Tabla167[[#This Row],[Entradas]]-Tabla167[[#This Row],[Salidas]]</f>
        <v>#REF!</v>
      </c>
    </row>
    <row r="149" spans="3:15" s="46" customFormat="1" ht="15.75">
      <c r="C149" s="57">
        <v>43411</v>
      </c>
      <c r="D149" s="57">
        <v>42972</v>
      </c>
      <c r="E149" s="58" t="s">
        <v>387</v>
      </c>
      <c r="F149" s="59" t="s">
        <v>63</v>
      </c>
      <c r="G149" s="50" t="s">
        <v>394</v>
      </c>
      <c r="H149" s="60" t="s">
        <v>170</v>
      </c>
      <c r="I149" s="91">
        <v>587.64</v>
      </c>
      <c r="J149" s="53">
        <f>+Tabla167[[#This Row],[Costo Unitario en RD$]]*Tabla167[[#This Row],[Existencia.]]</f>
        <v>1762.92</v>
      </c>
      <c r="K149" s="155">
        <v>3</v>
      </c>
      <c r="L149" s="60">
        <v>3</v>
      </c>
      <c r="M149" s="54" t="e">
        <f>+LOOKUP(Tabla167[[#This Row],[Código Institucional]],#REF!,#REF!)</f>
        <v>#REF!</v>
      </c>
      <c r="N149" s="55" t="e">
        <f>+LOOKUP(Tabla167[[#This Row],[Código Institucional]],#REF!,#REF!)</f>
        <v>#REF!</v>
      </c>
      <c r="O149" s="56" t="e">
        <f>+Tabla167[[#This Row],[Existencia ]]+Tabla167[[#This Row],[Entradas]]-Tabla167[[#This Row],[Salidas]]</f>
        <v>#REF!</v>
      </c>
    </row>
    <row r="150" spans="3:15" s="46" customFormat="1" ht="15.75" customHeight="1">
      <c r="C150" s="57">
        <v>43411</v>
      </c>
      <c r="D150" s="57">
        <v>43291</v>
      </c>
      <c r="E150" s="58" t="s">
        <v>387</v>
      </c>
      <c r="F150" s="59" t="s">
        <v>62</v>
      </c>
      <c r="G150" s="50" t="s">
        <v>395</v>
      </c>
      <c r="H150" s="60" t="s">
        <v>170</v>
      </c>
      <c r="I150" s="91">
        <v>488.91</v>
      </c>
      <c r="J150" s="53">
        <f>+Tabla167[[#This Row],[Costo Unitario en RD$]]*Tabla167[[#This Row],[Existencia.]]</f>
        <v>2933.46</v>
      </c>
      <c r="K150" s="155">
        <v>6</v>
      </c>
      <c r="L150" s="60">
        <v>6</v>
      </c>
      <c r="M150" s="54" t="e">
        <f>+LOOKUP(Tabla167[[#This Row],[Código Institucional]],#REF!,#REF!)</f>
        <v>#REF!</v>
      </c>
      <c r="N150" s="55" t="e">
        <f>+LOOKUP(Tabla167[[#This Row],[Código Institucional]],#REF!,#REF!)</f>
        <v>#REF!</v>
      </c>
      <c r="O150" s="47" t="e">
        <f>+Tabla167[[#This Row],[Existencia ]]+Tabla167[[#This Row],[Entradas]]-Tabla167[[#This Row],[Salidas]]</f>
        <v>#REF!</v>
      </c>
    </row>
    <row r="151" spans="3:15" s="46" customFormat="1" ht="15.75">
      <c r="C151" s="57">
        <v>42305</v>
      </c>
      <c r="D151" s="57">
        <v>42520</v>
      </c>
      <c r="E151" s="58" t="s">
        <v>387</v>
      </c>
      <c r="F151" s="59" t="s">
        <v>64</v>
      </c>
      <c r="G151" s="50" t="s">
        <v>396</v>
      </c>
      <c r="H151" s="60" t="s">
        <v>170</v>
      </c>
      <c r="I151" s="91">
        <v>322.14</v>
      </c>
      <c r="J151" s="53">
        <f>+Tabla167[[#This Row],[Costo Unitario en RD$]]*Tabla167[[#This Row],[Existencia.]]</f>
        <v>1610.6999999999998</v>
      </c>
      <c r="K151" s="155">
        <v>5</v>
      </c>
      <c r="L151" s="60">
        <v>5</v>
      </c>
      <c r="M151" s="54" t="e">
        <f>+LOOKUP(Tabla167[[#This Row],[Código Institucional]],#REF!,#REF!)</f>
        <v>#REF!</v>
      </c>
      <c r="N151" s="55" t="e">
        <f>+LOOKUP(Tabla167[[#This Row],[Código Institucional]],#REF!,#REF!)</f>
        <v>#REF!</v>
      </c>
      <c r="O151" s="47" t="e">
        <f>+Tabla167[[#This Row],[Existencia ]]+Tabla167[[#This Row],[Entradas]]-Tabla167[[#This Row],[Salidas]]</f>
        <v>#REF!</v>
      </c>
    </row>
    <row r="152" spans="3:15" s="46" customFormat="1" ht="15.75">
      <c r="C152" s="57">
        <v>41530</v>
      </c>
      <c r="D152" s="57">
        <v>42520</v>
      </c>
      <c r="E152" s="58" t="s">
        <v>178</v>
      </c>
      <c r="F152" s="62" t="s">
        <v>397</v>
      </c>
      <c r="G152" s="61" t="s">
        <v>398</v>
      </c>
      <c r="H152" s="60" t="s">
        <v>170</v>
      </c>
      <c r="I152" s="91">
        <v>55.46</v>
      </c>
      <c r="J152" s="53">
        <f>+Tabla167[[#This Row],[Costo Unitario en RD$]]*Tabla167[[#This Row],[Existencia.]]</f>
        <v>55.46</v>
      </c>
      <c r="K152" s="155">
        <v>1</v>
      </c>
      <c r="L152" s="60">
        <v>0</v>
      </c>
      <c r="M152" s="54" t="e">
        <f>+LOOKUP(Tabla167[[#This Row],[Código Institucional]],#REF!,#REF!)</f>
        <v>#REF!</v>
      </c>
      <c r="N152" s="55" t="e">
        <f>+LOOKUP(Tabla167[[#This Row],[Código Institucional]],#REF!,#REF!)</f>
        <v>#REF!</v>
      </c>
      <c r="O152" s="56" t="e">
        <f>+Tabla167[[#This Row],[Existencia ]]+Tabla167[[#This Row],[Entradas]]-Tabla167[[#This Row],[Salidas]]</f>
        <v>#REF!</v>
      </c>
    </row>
    <row r="153" spans="3:15" s="46" customFormat="1" ht="15.75">
      <c r="C153" s="57">
        <v>43259</v>
      </c>
      <c r="D153" s="57">
        <v>42520</v>
      </c>
      <c r="E153" s="58" t="s">
        <v>189</v>
      </c>
      <c r="F153" s="59" t="s">
        <v>126</v>
      </c>
      <c r="G153" s="61" t="s">
        <v>399</v>
      </c>
      <c r="H153" s="60" t="s">
        <v>170</v>
      </c>
      <c r="I153" s="91">
        <v>294.68</v>
      </c>
      <c r="J153" s="53">
        <f>+Tabla167[[#This Row],[Costo Unitario en RD$]]*Tabla167[[#This Row],[Existencia.]]</f>
        <v>589.36</v>
      </c>
      <c r="K153" s="155">
        <v>2</v>
      </c>
      <c r="L153" s="60">
        <v>2</v>
      </c>
      <c r="M153" s="54" t="e">
        <f>+LOOKUP(Tabla167[[#This Row],[Código Institucional]],#REF!,#REF!)</f>
        <v>#REF!</v>
      </c>
      <c r="N153" s="55" t="e">
        <f>+LOOKUP(Tabla167[[#This Row],[Código Institucional]],#REF!,#REF!)</f>
        <v>#REF!</v>
      </c>
      <c r="O153" s="47" t="e">
        <f>+Tabla167[[#This Row],[Existencia ]]+Tabla167[[#This Row],[Entradas]]-Tabla167[[#This Row],[Salidas]]</f>
        <v>#REF!</v>
      </c>
    </row>
    <row r="154" spans="3:15" s="46" customFormat="1" ht="15.75" hidden="1">
      <c r="C154" s="57">
        <v>42520</v>
      </c>
      <c r="D154" s="57">
        <v>42496</v>
      </c>
      <c r="E154" s="58" t="s">
        <v>400</v>
      </c>
      <c r="F154" s="59" t="s">
        <v>401</v>
      </c>
      <c r="G154" s="61" t="s">
        <v>402</v>
      </c>
      <c r="H154" s="60" t="s">
        <v>170</v>
      </c>
      <c r="I154" s="91">
        <v>8240</v>
      </c>
      <c r="J154" s="153">
        <f>+Tabla167[[#This Row],[Costo Unitario en RD$]]*Tabla167[[#This Row],[Existencia.]]</f>
        <v>0</v>
      </c>
      <c r="K154" s="155">
        <v>0</v>
      </c>
      <c r="L154" s="60">
        <v>10</v>
      </c>
      <c r="M154" s="54" t="e">
        <f>+LOOKUP(Tabla167[[#This Row],[Código Institucional]],#REF!,#REF!)</f>
        <v>#REF!</v>
      </c>
      <c r="N154" s="55" t="e">
        <f>+LOOKUP(Tabla167[[#This Row],[Código Institucional]],#REF!,#REF!)</f>
        <v>#REF!</v>
      </c>
      <c r="O154" s="47" t="e">
        <f>+Tabla167[[#This Row],[Existencia ]]+Tabla167[[#This Row],[Entradas]]-Tabla167[[#This Row],[Salidas]]</f>
        <v>#REF!</v>
      </c>
    </row>
    <row r="155" spans="3:15" s="46" customFormat="1" ht="15.75">
      <c r="C155" s="57">
        <v>42496</v>
      </c>
      <c r="D155" s="57">
        <v>43412</v>
      </c>
      <c r="E155" s="58" t="s">
        <v>403</v>
      </c>
      <c r="F155" s="62" t="s">
        <v>404</v>
      </c>
      <c r="G155" s="63" t="s">
        <v>405</v>
      </c>
      <c r="H155" s="60" t="s">
        <v>170</v>
      </c>
      <c r="I155" s="91">
        <v>1239.56</v>
      </c>
      <c r="J155" s="53">
        <f>+Tabla167[[#This Row],[Costo Unitario en RD$]]*Tabla167[[#This Row],[Existencia.]]</f>
        <v>33468.119999999995</v>
      </c>
      <c r="K155" s="155">
        <v>27</v>
      </c>
      <c r="L155" s="60">
        <v>29</v>
      </c>
      <c r="M155" s="54" t="e">
        <f>+LOOKUP(Tabla167[[#This Row],[Código Institucional]],#REF!,#REF!)</f>
        <v>#REF!</v>
      </c>
      <c r="N155" s="55" t="e">
        <f>+LOOKUP(Tabla167[[#This Row],[Código Institucional]],#REF!,#REF!)</f>
        <v>#REF!</v>
      </c>
      <c r="O155" s="47" t="e">
        <f>+Tabla167[[#This Row],[Existencia ]]+Tabla167[[#This Row],[Entradas]]-Tabla167[[#This Row],[Salidas]]</f>
        <v>#REF!</v>
      </c>
    </row>
    <row r="156" spans="3:15" s="46" customFormat="1" ht="15.75">
      <c r="C156" s="57">
        <v>42496</v>
      </c>
      <c r="D156" s="57">
        <v>42718</v>
      </c>
      <c r="E156" s="58" t="s">
        <v>406</v>
      </c>
      <c r="F156" s="62" t="s">
        <v>407</v>
      </c>
      <c r="G156" s="61" t="s">
        <v>408</v>
      </c>
      <c r="H156" s="60" t="s">
        <v>170</v>
      </c>
      <c r="I156" s="91">
        <v>261</v>
      </c>
      <c r="J156" s="53">
        <f>+Tabla167[[#This Row],[Costo Unitario en RD$]]*Tabla167[[#This Row],[Existencia.]]</f>
        <v>90828</v>
      </c>
      <c r="K156" s="155">
        <v>348</v>
      </c>
      <c r="L156" s="60">
        <v>510</v>
      </c>
      <c r="M156" s="54" t="e">
        <f>+LOOKUP(Tabla167[[#This Row],[Código Institucional]],#REF!,#REF!)</f>
        <v>#REF!</v>
      </c>
      <c r="N156" s="55" t="e">
        <f>+LOOKUP(Tabla167[[#This Row],[Código Institucional]],#REF!,#REF!)</f>
        <v>#REF!</v>
      </c>
      <c r="O156" s="47" t="e">
        <f>+Tabla167[[#This Row],[Existencia ]]+Tabla167[[#This Row],[Entradas]]-Tabla167[[#This Row],[Salidas]]</f>
        <v>#REF!</v>
      </c>
    </row>
    <row r="157" spans="3:15" s="46" customFormat="1" ht="15.75">
      <c r="C157" s="57">
        <v>39595</v>
      </c>
      <c r="D157" s="57">
        <v>41429</v>
      </c>
      <c r="E157" s="58" t="s">
        <v>406</v>
      </c>
      <c r="F157" s="59" t="s">
        <v>409</v>
      </c>
      <c r="G157" s="61" t="s">
        <v>410</v>
      </c>
      <c r="H157" s="60" t="s">
        <v>170</v>
      </c>
      <c r="I157" s="92">
        <v>88.74</v>
      </c>
      <c r="J157" s="53">
        <f>+Tabla167[[#This Row],[Costo Unitario en RD$]]*Tabla167[[#This Row],[Existencia.]]</f>
        <v>53244</v>
      </c>
      <c r="K157" s="155">
        <v>600</v>
      </c>
      <c r="L157" s="60">
        <v>500</v>
      </c>
      <c r="M157" s="54" t="e">
        <f>+LOOKUP(Tabla167[[#This Row],[Código Institucional]],#REF!,#REF!)</f>
        <v>#REF!</v>
      </c>
      <c r="N157" s="55" t="e">
        <f>+LOOKUP(Tabla167[[#This Row],[Código Institucional]],#REF!,#REF!)</f>
        <v>#REF!</v>
      </c>
      <c r="O157" s="47" t="e">
        <f>+Tabla167[[#This Row],[Existencia ]]+Tabla167[[#This Row],[Entradas]]-Tabla167[[#This Row],[Salidas]]</f>
        <v>#REF!</v>
      </c>
    </row>
    <row r="158" spans="3:15" s="46" customFormat="1" ht="15.75">
      <c r="C158" s="57">
        <v>43144</v>
      </c>
      <c r="D158" s="57">
        <v>43411</v>
      </c>
      <c r="E158" s="58" t="s">
        <v>303</v>
      </c>
      <c r="F158" s="59" t="s">
        <v>85</v>
      </c>
      <c r="G158" s="50" t="s">
        <v>86</v>
      </c>
      <c r="H158" s="60" t="s">
        <v>170</v>
      </c>
      <c r="I158" s="91">
        <v>159.30000000000001</v>
      </c>
      <c r="J158" s="53">
        <f>+Tabla167[[#This Row],[Costo Unitario en RD$]]*Tabla167[[#This Row],[Existencia.]]</f>
        <v>477.90000000000003</v>
      </c>
      <c r="K158" s="155">
        <v>3</v>
      </c>
      <c r="L158" s="60">
        <v>4</v>
      </c>
      <c r="M158" s="54" t="e">
        <f>+LOOKUP(Tabla167[[#This Row],[Código Institucional]],#REF!,#REF!)</f>
        <v>#REF!</v>
      </c>
      <c r="N158" s="55" t="e">
        <f>+LOOKUP(Tabla167[[#This Row],[Código Institucional]],#REF!,#REF!)</f>
        <v>#REF!</v>
      </c>
      <c r="O158" s="47" t="e">
        <f>+Tabla167[[#This Row],[Existencia ]]+Tabla167[[#This Row],[Entradas]]-Tabla167[[#This Row],[Salidas]]</f>
        <v>#REF!</v>
      </c>
    </row>
    <row r="159" spans="3:15" s="46" customFormat="1" ht="15.75" customHeight="1">
      <c r="C159" s="57">
        <v>38968</v>
      </c>
      <c r="D159" s="57">
        <v>42496</v>
      </c>
      <c r="E159" s="58" t="s">
        <v>189</v>
      </c>
      <c r="F159" s="59" t="s">
        <v>411</v>
      </c>
      <c r="G159" s="50" t="s">
        <v>412</v>
      </c>
      <c r="H159" s="60" t="s">
        <v>170</v>
      </c>
      <c r="I159" s="91">
        <v>79.06</v>
      </c>
      <c r="J159" s="53">
        <f>+Tabla167[[#This Row],[Costo Unitario en RD$]]*Tabla167[[#This Row],[Existencia.]]</f>
        <v>2371.8000000000002</v>
      </c>
      <c r="K159" s="155">
        <v>30</v>
      </c>
      <c r="L159" s="60">
        <v>30</v>
      </c>
      <c r="M159" s="54" t="e">
        <f>+LOOKUP(Tabla167[[#This Row],[Código Institucional]],#REF!,#REF!)</f>
        <v>#REF!</v>
      </c>
      <c r="N159" s="55" t="e">
        <f>+LOOKUP(Tabla167[[#This Row],[Código Institucional]],#REF!,#REF!)</f>
        <v>#REF!</v>
      </c>
      <c r="O159" s="47" t="e">
        <f>+Tabla167[[#This Row],[Existencia ]]+Tabla167[[#This Row],[Entradas]]-Tabla167[[#This Row],[Salidas]]</f>
        <v>#REF!</v>
      </c>
    </row>
    <row r="160" spans="3:15" s="46" customFormat="1" ht="15.75">
      <c r="C160" s="57">
        <v>41429</v>
      </c>
      <c r="D160" s="57">
        <v>44356</v>
      </c>
      <c r="E160" s="58" t="s">
        <v>210</v>
      </c>
      <c r="F160" s="59" t="s">
        <v>413</v>
      </c>
      <c r="G160" s="50" t="s">
        <v>414</v>
      </c>
      <c r="H160" s="60" t="s">
        <v>170</v>
      </c>
      <c r="I160" s="91">
        <v>207.53</v>
      </c>
      <c r="J160" s="53">
        <f>+Tabla167[[#This Row],[Costo Unitario en RD$]]*Tabla167[[#This Row],[Existencia.]]</f>
        <v>830.12</v>
      </c>
      <c r="K160" s="155">
        <v>4</v>
      </c>
      <c r="L160" s="60">
        <v>4</v>
      </c>
      <c r="M160" s="54" t="e">
        <f>+LOOKUP(Tabla167[[#This Row],[Código Institucional]],#REF!,#REF!)</f>
        <v>#REF!</v>
      </c>
      <c r="N160" s="55" t="e">
        <f>+LOOKUP(Tabla167[[#This Row],[Código Institucional]],#REF!,#REF!)</f>
        <v>#REF!</v>
      </c>
      <c r="O160" s="47" t="e">
        <f>+Tabla167[[#This Row],[Existencia ]]+Tabla167[[#This Row],[Entradas]]-Tabla167[[#This Row],[Salidas]]</f>
        <v>#REF!</v>
      </c>
    </row>
    <row r="161" spans="3:15" s="46" customFormat="1" ht="15.75">
      <c r="C161" s="57">
        <v>44049</v>
      </c>
      <c r="D161" s="57">
        <v>42496</v>
      </c>
      <c r="E161" s="58" t="s">
        <v>167</v>
      </c>
      <c r="F161" s="59" t="s">
        <v>415</v>
      </c>
      <c r="G161" s="50" t="s">
        <v>416</v>
      </c>
      <c r="H161" s="60" t="s">
        <v>170</v>
      </c>
      <c r="I161" s="91">
        <v>14573</v>
      </c>
      <c r="J161" s="53">
        <f>+Tabla167[[#This Row],[Costo Unitario en RD$]]*Tabla167[[#This Row],[Existencia.]]</f>
        <v>29146</v>
      </c>
      <c r="K161" s="155">
        <v>2</v>
      </c>
      <c r="L161" s="60">
        <v>6</v>
      </c>
      <c r="M161" s="54" t="e">
        <f>+LOOKUP(Tabla167[[#This Row],[Código Institucional]],#REF!,#REF!)</f>
        <v>#REF!</v>
      </c>
      <c r="N161" s="55" t="e">
        <f>+LOOKUP(Tabla167[[#This Row],[Código Institucional]],#REF!,#REF!)</f>
        <v>#REF!</v>
      </c>
      <c r="O161" s="47" t="e">
        <f>+Tabla167[[#This Row],[Existencia ]]+Tabla167[[#This Row],[Entradas]]-Tabla167[[#This Row],[Salidas]]</f>
        <v>#REF!</v>
      </c>
    </row>
    <row r="162" spans="3:15" s="46" customFormat="1" ht="15" customHeight="1">
      <c r="C162" s="57">
        <v>44049</v>
      </c>
      <c r="D162" s="57">
        <v>44145</v>
      </c>
      <c r="E162" s="58" t="s">
        <v>167</v>
      </c>
      <c r="F162" s="59" t="s">
        <v>417</v>
      </c>
      <c r="G162" s="50" t="s">
        <v>418</v>
      </c>
      <c r="H162" s="60" t="s">
        <v>170</v>
      </c>
      <c r="I162" s="91">
        <v>10502</v>
      </c>
      <c r="J162" s="53">
        <f>+Tabla167[[#This Row],[Costo Unitario en RD$]]*Tabla167[[#This Row],[Existencia.]]</f>
        <v>10502</v>
      </c>
      <c r="K162" s="155">
        <v>1</v>
      </c>
      <c r="L162" s="60">
        <v>1</v>
      </c>
      <c r="M162" s="54" t="e">
        <f>+LOOKUP(Tabla167[[#This Row],[Código Institucional]],#REF!,#REF!)</f>
        <v>#REF!</v>
      </c>
      <c r="N162" s="55" t="e">
        <f>+LOOKUP(Tabla167[[#This Row],[Código Institucional]],#REF!,#REF!)</f>
        <v>#REF!</v>
      </c>
      <c r="O162" s="47" t="e">
        <f>+Tabla167[[#This Row],[Existencia ]]+Tabla167[[#This Row],[Entradas]]-Tabla167[[#This Row],[Salidas]]</f>
        <v>#REF!</v>
      </c>
    </row>
    <row r="163" spans="3:15" s="46" customFormat="1" ht="15.75" hidden="1">
      <c r="C163" s="57">
        <v>42914</v>
      </c>
      <c r="D163" s="57">
        <v>44461</v>
      </c>
      <c r="E163" s="58" t="s">
        <v>419</v>
      </c>
      <c r="F163" s="59" t="s">
        <v>420</v>
      </c>
      <c r="G163" s="61" t="s">
        <v>421</v>
      </c>
      <c r="H163" s="60" t="s">
        <v>170</v>
      </c>
      <c r="I163" s="91">
        <v>16500</v>
      </c>
      <c r="J163" s="153">
        <f>+Tabla167[[#This Row],[Costo Unitario en RD$]]*Tabla167[[#This Row],[Existencia.]]</f>
        <v>0</v>
      </c>
      <c r="K163" s="155">
        <v>0</v>
      </c>
      <c r="L163" s="60">
        <v>2</v>
      </c>
      <c r="M163" s="54" t="e">
        <f>+LOOKUP(Tabla167[[#This Row],[Código Institucional]],#REF!,#REF!)</f>
        <v>#REF!</v>
      </c>
      <c r="N163" s="55" t="e">
        <f>+LOOKUP(Tabla167[[#This Row],[Código Institucional]],#REF!,#REF!)</f>
        <v>#REF!</v>
      </c>
      <c r="O163" s="47" t="e">
        <f>+Tabla167[[#This Row],[Existencia ]]+Tabla167[[#This Row],[Entradas]]-Tabla167[[#This Row],[Salidas]]</f>
        <v>#REF!</v>
      </c>
    </row>
    <row r="164" spans="3:15" s="46" customFormat="1" ht="15.75" customHeight="1">
      <c r="C164" s="57">
        <v>44049</v>
      </c>
      <c r="D164" s="57">
        <v>42947</v>
      </c>
      <c r="E164" s="58" t="s">
        <v>419</v>
      </c>
      <c r="F164" s="59" t="s">
        <v>422</v>
      </c>
      <c r="G164" s="50" t="s">
        <v>423</v>
      </c>
      <c r="H164" s="60" t="s">
        <v>170</v>
      </c>
      <c r="I164" s="91"/>
      <c r="J164" s="53">
        <f>+Tabla167[[#This Row],[Costo Unitario en RD$]]*Tabla167[[#This Row],[Existencia.]]</f>
        <v>0</v>
      </c>
      <c r="K164" s="155">
        <v>18</v>
      </c>
      <c r="L164" s="60">
        <v>18</v>
      </c>
      <c r="M164" s="54" t="e">
        <f>+LOOKUP(Tabla167[[#This Row],[Código Institucional]],#REF!,#REF!)</f>
        <v>#REF!</v>
      </c>
      <c r="N164" s="55" t="e">
        <f>+LOOKUP(Tabla167[[#This Row],[Código Institucional]],#REF!,#REF!)</f>
        <v>#REF!</v>
      </c>
      <c r="O164" s="47" t="e">
        <f>+Tabla167[[#This Row],[Existencia ]]+Tabla167[[#This Row],[Entradas]]-Tabla167[[#This Row],[Salidas]]</f>
        <v>#REF!</v>
      </c>
    </row>
    <row r="165" spans="3:15" s="46" customFormat="1" ht="15.75" hidden="1">
      <c r="C165" s="57">
        <v>44356</v>
      </c>
      <c r="D165" s="57">
        <v>40816</v>
      </c>
      <c r="E165" s="58" t="s">
        <v>419</v>
      </c>
      <c r="F165" s="62" t="s">
        <v>424</v>
      </c>
      <c r="G165" s="63" t="s">
        <v>425</v>
      </c>
      <c r="H165" s="60" t="s">
        <v>170</v>
      </c>
      <c r="I165" s="91">
        <v>4483.9799999999996</v>
      </c>
      <c r="J165" s="153">
        <f>+Tabla167[[#This Row],[Costo Unitario en RD$]]*Tabla167[[#This Row],[Existencia.]]</f>
        <v>0</v>
      </c>
      <c r="K165" s="155">
        <v>0</v>
      </c>
      <c r="L165" s="60">
        <v>12</v>
      </c>
      <c r="M165" s="54" t="e">
        <f>+LOOKUP(Tabla167[[#This Row],[Código Institucional]],#REF!,#REF!)</f>
        <v>#REF!</v>
      </c>
      <c r="N165" s="55" t="e">
        <f>+LOOKUP(Tabla167[[#This Row],[Código Institucional]],#REF!,#REF!)</f>
        <v>#REF!</v>
      </c>
      <c r="O165" s="47" t="e">
        <f>+Tabla167[[#This Row],[Existencia ]]+Tabla167[[#This Row],[Entradas]]-Tabla167[[#This Row],[Salidas]]</f>
        <v>#REF!</v>
      </c>
    </row>
    <row r="166" spans="3:15" s="46" customFormat="1" ht="15.75" customHeight="1">
      <c r="C166" s="57">
        <v>42584</v>
      </c>
      <c r="D166" s="57">
        <v>44049</v>
      </c>
      <c r="E166" s="58" t="s">
        <v>419</v>
      </c>
      <c r="F166" s="59" t="s">
        <v>426</v>
      </c>
      <c r="G166" s="50" t="s">
        <v>427</v>
      </c>
      <c r="H166" s="60" t="s">
        <v>170</v>
      </c>
      <c r="I166" s="91">
        <v>6600</v>
      </c>
      <c r="J166" s="53">
        <f>+Tabla167[[#This Row],[Costo Unitario en RD$]]*Tabla167[[#This Row],[Existencia.]]</f>
        <v>13200</v>
      </c>
      <c r="K166" s="155">
        <v>2</v>
      </c>
      <c r="L166" s="60">
        <v>2</v>
      </c>
      <c r="M166" s="54" t="e">
        <f>+LOOKUP(Tabla167[[#This Row],[Código Institucional]],#REF!,#REF!)</f>
        <v>#REF!</v>
      </c>
      <c r="N166" s="55" t="e">
        <f>+LOOKUP(Tabla167[[#This Row],[Código Institucional]],#REF!,#REF!)</f>
        <v>#REF!</v>
      </c>
      <c r="O166" s="56" t="e">
        <f>+Tabla167[[#This Row],[Existencia ]]+Tabla167[[#This Row],[Entradas]]-Tabla167[[#This Row],[Salidas]]</f>
        <v>#REF!</v>
      </c>
    </row>
    <row r="167" spans="3:15" s="46" customFormat="1" ht="15.75">
      <c r="C167" s="57">
        <v>44364</v>
      </c>
      <c r="D167" s="57">
        <v>43307</v>
      </c>
      <c r="E167" s="58" t="s">
        <v>419</v>
      </c>
      <c r="F167" s="59" t="s">
        <v>428</v>
      </c>
      <c r="G167" s="50" t="s">
        <v>429</v>
      </c>
      <c r="H167" s="60" t="s">
        <v>170</v>
      </c>
      <c r="I167" s="91">
        <v>4036.03</v>
      </c>
      <c r="J167" s="53">
        <f>+Tabla167[[#This Row],[Costo Unitario en RD$]]*Tabla167[[#This Row],[Existencia.]]</f>
        <v>32288.240000000002</v>
      </c>
      <c r="K167" s="155">
        <v>8</v>
      </c>
      <c r="L167" s="60">
        <v>8</v>
      </c>
      <c r="M167" s="54" t="e">
        <f>+LOOKUP(Tabla167[[#This Row],[Código Institucional]],#REF!,#REF!)</f>
        <v>#REF!</v>
      </c>
      <c r="N167" s="55" t="e">
        <f>+LOOKUP(Tabla167[[#This Row],[Código Institucional]],#REF!,#REF!)</f>
        <v>#REF!</v>
      </c>
      <c r="O167" s="47" t="e">
        <f>+Tabla167[[#This Row],[Existencia ]]+Tabla167[[#This Row],[Entradas]]-Tabla167[[#This Row],[Salidas]]</f>
        <v>#REF!</v>
      </c>
    </row>
    <row r="168" spans="3:15" s="46" customFormat="1" ht="15.75" hidden="1">
      <c r="C168" s="57">
        <v>44145</v>
      </c>
      <c r="D168" s="57">
        <v>41530</v>
      </c>
      <c r="E168" s="58" t="s">
        <v>419</v>
      </c>
      <c r="F168" s="59" t="s">
        <v>430</v>
      </c>
      <c r="G168" s="50" t="s">
        <v>431</v>
      </c>
      <c r="H168" s="60" t="s">
        <v>170</v>
      </c>
      <c r="I168" s="91">
        <v>10561</v>
      </c>
      <c r="J168" s="153">
        <f>+Tabla167[[#This Row],[Costo Unitario en RD$]]*Tabla167[[#This Row],[Existencia.]]</f>
        <v>0</v>
      </c>
      <c r="K168" s="155">
        <v>0</v>
      </c>
      <c r="L168" s="60">
        <v>6</v>
      </c>
      <c r="M168" s="54" t="e">
        <f>+LOOKUP(Tabla167[[#This Row],[Código Institucional]],#REF!,#REF!)</f>
        <v>#REF!</v>
      </c>
      <c r="N168" s="55" t="e">
        <f>+LOOKUP(Tabla167[[#This Row],[Código Institucional]],#REF!,#REF!)</f>
        <v>#REF!</v>
      </c>
      <c r="O168" s="47" t="e">
        <f>+Tabla167[[#This Row],[Existencia ]]+Tabla167[[#This Row],[Entradas]]-Tabla167[[#This Row],[Salidas]]</f>
        <v>#REF!</v>
      </c>
    </row>
    <row r="169" spans="3:15" s="46" customFormat="1" ht="15.75">
      <c r="C169" s="57">
        <v>44364</v>
      </c>
      <c r="D169" s="57">
        <v>42520</v>
      </c>
      <c r="E169" s="58" t="s">
        <v>419</v>
      </c>
      <c r="F169" s="59" t="s">
        <v>432</v>
      </c>
      <c r="G169" s="50" t="s">
        <v>433</v>
      </c>
      <c r="H169" s="60" t="s">
        <v>170</v>
      </c>
      <c r="I169" s="91">
        <v>6725.39</v>
      </c>
      <c r="J169" s="53">
        <f>+Tabla167[[#This Row],[Costo Unitario en RD$]]*Tabla167[[#This Row],[Existencia.]]</f>
        <v>168134.75</v>
      </c>
      <c r="K169" s="155">
        <v>25</v>
      </c>
      <c r="L169" s="60">
        <v>59</v>
      </c>
      <c r="M169" s="54" t="e">
        <f>+LOOKUP(Tabla167[[#This Row],[Código Institucional]],#REF!,#REF!)</f>
        <v>#REF!</v>
      </c>
      <c r="N169" s="55" t="e">
        <f>+LOOKUP(Tabla167[[#This Row],[Código Institucional]],#REF!,#REF!)</f>
        <v>#REF!</v>
      </c>
      <c r="O169" s="47" t="e">
        <f>+Tabla167[[#This Row],[Existencia ]]+Tabla167[[#This Row],[Entradas]]-Tabla167[[#This Row],[Salidas]]</f>
        <v>#REF!</v>
      </c>
    </row>
    <row r="170" spans="3:15" s="46" customFormat="1" ht="15.75" hidden="1">
      <c r="C170" s="57">
        <v>44145</v>
      </c>
      <c r="D170" s="57">
        <v>42496</v>
      </c>
      <c r="E170" s="58" t="s">
        <v>419</v>
      </c>
      <c r="F170" s="59" t="s">
        <v>434</v>
      </c>
      <c r="G170" s="50" t="s">
        <v>435</v>
      </c>
      <c r="H170" s="60" t="s">
        <v>170</v>
      </c>
      <c r="I170" s="91">
        <v>13121.44</v>
      </c>
      <c r="J170" s="153">
        <f>+Tabla167[[#This Row],[Costo Unitario en RD$]]*Tabla167[[#This Row],[Existencia.]]</f>
        <v>0</v>
      </c>
      <c r="K170" s="155">
        <v>0</v>
      </c>
      <c r="L170" s="60">
        <v>4</v>
      </c>
      <c r="M170" s="54" t="e">
        <f>+LOOKUP(Tabla167[[#This Row],[Código Institucional]],#REF!,#REF!)</f>
        <v>#REF!</v>
      </c>
      <c r="N170" s="55" t="e">
        <f>+LOOKUP(Tabla167[[#This Row],[Código Institucional]],#REF!,#REF!)</f>
        <v>#REF!</v>
      </c>
      <c r="O170" s="47" t="e">
        <f>+Tabla167[[#This Row],[Existencia ]]+Tabla167[[#This Row],[Entradas]]-Tabla167[[#This Row],[Salidas]]</f>
        <v>#REF!</v>
      </c>
    </row>
    <row r="171" spans="3:15" s="46" customFormat="1" ht="15.75">
      <c r="C171" s="57">
        <v>44364</v>
      </c>
      <c r="D171" s="57">
        <v>43059</v>
      </c>
      <c r="E171" s="58" t="s">
        <v>419</v>
      </c>
      <c r="F171" s="62" t="s">
        <v>436</v>
      </c>
      <c r="G171" s="61" t="s">
        <v>437</v>
      </c>
      <c r="H171" s="60" t="s">
        <v>170</v>
      </c>
      <c r="I171" s="91">
        <v>7762.5</v>
      </c>
      <c r="J171" s="53">
        <f>+Tabla167[[#This Row],[Costo Unitario en RD$]]*Tabla167[[#This Row],[Existencia.]]</f>
        <v>784012.5</v>
      </c>
      <c r="K171" s="155">
        <v>101</v>
      </c>
      <c r="L171" s="60">
        <v>170</v>
      </c>
      <c r="M171" s="54" t="e">
        <f>+LOOKUP(Tabla167[[#This Row],[Código Institucional]],#REF!,#REF!)</f>
        <v>#REF!</v>
      </c>
      <c r="N171" s="55" t="e">
        <f>+LOOKUP(Tabla167[[#This Row],[Código Institucional]],#REF!,#REF!)</f>
        <v>#REF!</v>
      </c>
      <c r="O171" s="47" t="e">
        <f>+Tabla167[[#This Row],[Existencia ]]+Tabla167[[#This Row],[Entradas]]-Tabla167[[#This Row],[Salidas]]</f>
        <v>#REF!</v>
      </c>
    </row>
    <row r="172" spans="3:15" s="46" customFormat="1" ht="15.75" hidden="1">
      <c r="C172" s="57">
        <v>42551</v>
      </c>
      <c r="D172" s="57">
        <v>42496</v>
      </c>
      <c r="E172" s="58" t="s">
        <v>419</v>
      </c>
      <c r="F172" s="59" t="s">
        <v>438</v>
      </c>
      <c r="G172" s="50" t="s">
        <v>439</v>
      </c>
      <c r="H172" s="60" t="s">
        <v>170</v>
      </c>
      <c r="I172" s="91">
        <v>6400</v>
      </c>
      <c r="J172" s="153">
        <f>+Tabla167[[#This Row],[Costo Unitario en RD$]]*Tabla167[[#This Row],[Existencia.]]</f>
        <v>0</v>
      </c>
      <c r="K172" s="155">
        <v>0</v>
      </c>
      <c r="L172" s="60">
        <v>0</v>
      </c>
      <c r="M172" s="54" t="e">
        <f>+LOOKUP(Tabla167[[#This Row],[Código Institucional]],#REF!,#REF!)</f>
        <v>#REF!</v>
      </c>
      <c r="N172" s="55" t="e">
        <f>+LOOKUP(Tabla167[[#This Row],[Código Institucional]],#REF!,#REF!)</f>
        <v>#REF!</v>
      </c>
      <c r="O172" s="47" t="e">
        <f>+Tabla167[[#This Row],[Existencia ]]+Tabla167[[#This Row],[Entradas]]-Tabla167[[#This Row],[Salidas]]</f>
        <v>#REF!</v>
      </c>
    </row>
    <row r="173" spans="3:15" s="46" customFormat="1" ht="15.75" hidden="1">
      <c r="C173" s="57">
        <v>43034</v>
      </c>
      <c r="D173" s="57">
        <v>42496</v>
      </c>
      <c r="E173" s="58" t="s">
        <v>419</v>
      </c>
      <c r="F173" s="62" t="s">
        <v>440</v>
      </c>
      <c r="G173" s="63" t="s">
        <v>441</v>
      </c>
      <c r="H173" s="60" t="s">
        <v>170</v>
      </c>
      <c r="I173" s="91">
        <v>783</v>
      </c>
      <c r="J173" s="153">
        <f>+Tabla167[[#This Row],[Costo Unitario en RD$]]*Tabla167[[#This Row],[Existencia.]]</f>
        <v>0</v>
      </c>
      <c r="K173" s="155">
        <v>0</v>
      </c>
      <c r="L173" s="60">
        <v>0</v>
      </c>
      <c r="M173" s="54" t="e">
        <f>+LOOKUP(Tabla167[[#This Row],[Código Institucional]],#REF!,#REF!)</f>
        <v>#REF!</v>
      </c>
      <c r="N173" s="55" t="e">
        <f>+LOOKUP(Tabla167[[#This Row],[Código Institucional]],#REF!,#REF!)</f>
        <v>#REF!</v>
      </c>
      <c r="O173" s="56" t="e">
        <f>+Tabla167[[#This Row],[Existencia ]]+Tabla167[[#This Row],[Entradas]]-Tabla167[[#This Row],[Salidas]]</f>
        <v>#REF!</v>
      </c>
    </row>
    <row r="174" spans="3:15" s="46" customFormat="1" ht="15.75" hidden="1">
      <c r="C174" s="57">
        <v>43034</v>
      </c>
      <c r="D174" s="57">
        <v>43059</v>
      </c>
      <c r="E174" s="58" t="s">
        <v>419</v>
      </c>
      <c r="F174" s="62" t="s">
        <v>442</v>
      </c>
      <c r="G174" s="63" t="s">
        <v>443</v>
      </c>
      <c r="H174" s="60" t="s">
        <v>170</v>
      </c>
      <c r="I174" s="91">
        <v>3200</v>
      </c>
      <c r="J174" s="153">
        <f>+Tabla167[[#This Row],[Costo Unitario en RD$]]*Tabla167[[#This Row],[Existencia.]]</f>
        <v>0</v>
      </c>
      <c r="K174" s="155">
        <v>0</v>
      </c>
      <c r="L174" s="60">
        <v>0</v>
      </c>
      <c r="M174" s="54" t="e">
        <f>+LOOKUP(Tabla167[[#This Row],[Código Institucional]],#REF!,#REF!)</f>
        <v>#REF!</v>
      </c>
      <c r="N174" s="55" t="e">
        <f>+LOOKUP(Tabla167[[#This Row],[Código Institucional]],#REF!,#REF!)</f>
        <v>#REF!</v>
      </c>
      <c r="O174" s="47" t="e">
        <f>+Tabla167[[#This Row],[Existencia ]]+Tabla167[[#This Row],[Entradas]]-Tabla167[[#This Row],[Salidas]]</f>
        <v>#REF!</v>
      </c>
    </row>
    <row r="175" spans="3:15" s="46" customFormat="1" ht="15.75" hidden="1">
      <c r="C175" s="57">
        <v>43034</v>
      </c>
      <c r="D175" s="57">
        <v>43062</v>
      </c>
      <c r="E175" s="58" t="s">
        <v>419</v>
      </c>
      <c r="F175" s="62" t="s">
        <v>444</v>
      </c>
      <c r="G175" s="63" t="s">
        <v>445</v>
      </c>
      <c r="H175" s="60" t="s">
        <v>170</v>
      </c>
      <c r="I175" s="91">
        <v>2075</v>
      </c>
      <c r="J175" s="153">
        <f>+Tabla167[[#This Row],[Costo Unitario en RD$]]*Tabla167[[#This Row],[Existencia.]]</f>
        <v>0</v>
      </c>
      <c r="K175" s="155">
        <v>0</v>
      </c>
      <c r="L175" s="60">
        <v>0</v>
      </c>
      <c r="M175" s="54" t="e">
        <f>+LOOKUP(Tabla167[[#This Row],[Código Institucional]],#REF!,#REF!)</f>
        <v>#REF!</v>
      </c>
      <c r="N175" s="55" t="e">
        <f>+LOOKUP(Tabla167[[#This Row],[Código Institucional]],#REF!,#REF!)</f>
        <v>#REF!</v>
      </c>
      <c r="O175" s="56" t="e">
        <f>+Tabla167[[#This Row],[Existencia ]]+Tabla167[[#This Row],[Entradas]]-Tabla167[[#This Row],[Salidas]]</f>
        <v>#REF!</v>
      </c>
    </row>
    <row r="176" spans="3:15" s="46" customFormat="1" ht="15.75" hidden="1">
      <c r="C176" s="57">
        <v>42520</v>
      </c>
      <c r="D176" s="57">
        <v>41907</v>
      </c>
      <c r="E176" s="58" t="s">
        <v>419</v>
      </c>
      <c r="F176" s="62" t="s">
        <v>446</v>
      </c>
      <c r="G176" s="63" t="s">
        <v>447</v>
      </c>
      <c r="H176" s="60" t="s">
        <v>170</v>
      </c>
      <c r="I176" s="91">
        <v>2075</v>
      </c>
      <c r="J176" s="153">
        <f>+Tabla167[[#This Row],[Costo Unitario en RD$]]*Tabla167[[#This Row],[Existencia.]]</f>
        <v>0</v>
      </c>
      <c r="K176" s="155">
        <v>0</v>
      </c>
      <c r="L176" s="60">
        <v>0</v>
      </c>
      <c r="M176" s="54" t="e">
        <f>+LOOKUP(Tabla167[[#This Row],[Código Institucional]],#REF!,#REF!)</f>
        <v>#REF!</v>
      </c>
      <c r="N176" s="55" t="e">
        <f>+LOOKUP(Tabla167[[#This Row],[Código Institucional]],#REF!,#REF!)</f>
        <v>#REF!</v>
      </c>
      <c r="O176" s="56" t="e">
        <f>+Tabla167[[#This Row],[Existencia ]]+Tabla167[[#This Row],[Entradas]]-Tabla167[[#This Row],[Salidas]]</f>
        <v>#REF!</v>
      </c>
    </row>
    <row r="177" spans="3:15" s="46" customFormat="1" ht="15.75">
      <c r="C177" s="57">
        <v>42263</v>
      </c>
      <c r="D177" s="57">
        <v>44354</v>
      </c>
      <c r="E177" s="58" t="s">
        <v>448</v>
      </c>
      <c r="F177" s="59" t="s">
        <v>449</v>
      </c>
      <c r="G177" s="61" t="s">
        <v>450</v>
      </c>
      <c r="H177" s="60" t="s">
        <v>170</v>
      </c>
      <c r="I177" s="91">
        <v>2737.51</v>
      </c>
      <c r="J177" s="53">
        <f>+Tabla167[[#This Row],[Costo Unitario en RD$]]*Tabla167[[#This Row],[Existencia.]]</f>
        <v>46537.670000000006</v>
      </c>
      <c r="K177" s="155">
        <v>17</v>
      </c>
      <c r="L177" s="60">
        <v>16</v>
      </c>
      <c r="M177" s="54" t="e">
        <f>+LOOKUP(Tabla167[[#This Row],[Código Institucional]],#REF!,#REF!)</f>
        <v>#REF!</v>
      </c>
      <c r="N177" s="55" t="e">
        <f>+LOOKUP(Tabla167[[#This Row],[Código Institucional]],#REF!,#REF!)</f>
        <v>#REF!</v>
      </c>
      <c r="O177" s="47" t="e">
        <f>+Tabla167[[#This Row],[Existencia ]]+Tabla167[[#This Row],[Entradas]]-Tabla167[[#This Row],[Salidas]]</f>
        <v>#REF!</v>
      </c>
    </row>
    <row r="178" spans="3:15" s="46" customFormat="1" ht="15.75">
      <c r="C178" s="57">
        <v>41429</v>
      </c>
      <c r="D178" s="57">
        <v>44364</v>
      </c>
      <c r="E178" s="58" t="s">
        <v>187</v>
      </c>
      <c r="F178" s="62" t="s">
        <v>451</v>
      </c>
      <c r="G178" s="63" t="s">
        <v>452</v>
      </c>
      <c r="H178" s="60" t="s">
        <v>170</v>
      </c>
      <c r="I178" s="91">
        <v>850</v>
      </c>
      <c r="J178" s="53">
        <f>+Tabla167[[#This Row],[Costo Unitario en RD$]]*Tabla167[[#This Row],[Existencia.]]</f>
        <v>3400</v>
      </c>
      <c r="K178" s="155">
        <v>4</v>
      </c>
      <c r="L178" s="60">
        <v>4</v>
      </c>
      <c r="M178" s="54" t="e">
        <f>+LOOKUP(Tabla167[[#This Row],[Código Institucional]],#REF!,#REF!)</f>
        <v>#REF!</v>
      </c>
      <c r="N178" s="55" t="e">
        <f>+LOOKUP(Tabla167[[#This Row],[Código Institucional]],#REF!,#REF!)</f>
        <v>#REF!</v>
      </c>
      <c r="O178" s="47" t="e">
        <f>+Tabla167[[#This Row],[Existencia ]]+Tabla167[[#This Row],[Entradas]]-Tabla167[[#This Row],[Salidas]]</f>
        <v>#REF!</v>
      </c>
    </row>
    <row r="179" spans="3:15" s="46" customFormat="1" ht="15.75">
      <c r="C179" s="57">
        <v>43411</v>
      </c>
      <c r="D179" s="57">
        <v>42520</v>
      </c>
      <c r="E179" s="58" t="s">
        <v>229</v>
      </c>
      <c r="F179" s="59" t="s">
        <v>453</v>
      </c>
      <c r="G179" s="61" t="s">
        <v>454</v>
      </c>
      <c r="H179" s="60" t="s">
        <v>170</v>
      </c>
      <c r="I179" s="91">
        <v>47.54</v>
      </c>
      <c r="J179" s="53">
        <f>+Tabla167[[#This Row],[Costo Unitario en RD$]]*Tabla167[[#This Row],[Existencia.]]</f>
        <v>1711.44</v>
      </c>
      <c r="K179" s="155">
        <v>36</v>
      </c>
      <c r="L179" s="60">
        <v>37</v>
      </c>
      <c r="M179" s="54" t="e">
        <f>+LOOKUP(Tabla167[[#This Row],[Código Institucional]],#REF!,#REF!)</f>
        <v>#REF!</v>
      </c>
      <c r="N179" s="55" t="e">
        <f>+LOOKUP(Tabla167[[#This Row],[Código Institucional]],#REF!,#REF!)</f>
        <v>#REF!</v>
      </c>
      <c r="O179" s="47" t="e">
        <f>+Tabla167[[#This Row],[Existencia ]]+Tabla167[[#This Row],[Entradas]]-Tabla167[[#This Row],[Salidas]]</f>
        <v>#REF!</v>
      </c>
    </row>
    <row r="180" spans="3:15" s="46" customFormat="1" ht="15.75">
      <c r="C180" s="57">
        <v>44483</v>
      </c>
      <c r="D180" s="57">
        <v>40816</v>
      </c>
      <c r="E180" s="58" t="s">
        <v>189</v>
      </c>
      <c r="F180" s="59" t="s">
        <v>455</v>
      </c>
      <c r="G180" s="50" t="s">
        <v>456</v>
      </c>
      <c r="H180" s="60" t="s">
        <v>170</v>
      </c>
      <c r="I180" s="91">
        <v>553.07000000000005</v>
      </c>
      <c r="J180" s="53">
        <f>+Tabla167[[#This Row],[Costo Unitario en RD$]]*Tabla167[[#This Row],[Existencia.]]</f>
        <v>22122.800000000003</v>
      </c>
      <c r="K180" s="155">
        <v>40</v>
      </c>
      <c r="L180" s="60">
        <v>44</v>
      </c>
      <c r="M180" s="54" t="e">
        <f>+LOOKUP(Tabla167[[#This Row],[Código Institucional]],#REF!,#REF!)</f>
        <v>#REF!</v>
      </c>
      <c r="N180" s="55" t="e">
        <f>+LOOKUP(Tabla167[[#This Row],[Código Institucional]],#REF!,#REF!)</f>
        <v>#REF!</v>
      </c>
      <c r="O180" s="47" t="e">
        <f>+Tabla167[[#This Row],[Existencia ]]+Tabla167[[#This Row],[Entradas]]-Tabla167[[#This Row],[Salidas]]</f>
        <v>#REF!</v>
      </c>
    </row>
    <row r="181" spans="3:15" s="46" customFormat="1" ht="15.75">
      <c r="C181" s="57">
        <v>42520</v>
      </c>
      <c r="D181" s="57">
        <v>42520</v>
      </c>
      <c r="E181" s="58" t="s">
        <v>254</v>
      </c>
      <c r="F181" s="59" t="s">
        <v>457</v>
      </c>
      <c r="G181" s="61" t="s">
        <v>458</v>
      </c>
      <c r="H181" s="60" t="s">
        <v>170</v>
      </c>
      <c r="I181" s="91">
        <v>568.76</v>
      </c>
      <c r="J181" s="53">
        <f>+Tabla167[[#This Row],[Costo Unitario en RD$]]*Tabla167[[#This Row],[Existencia.]]</f>
        <v>22181.64</v>
      </c>
      <c r="K181" s="155">
        <v>39</v>
      </c>
      <c r="L181" s="60">
        <v>70</v>
      </c>
      <c r="M181" s="54" t="e">
        <f>+LOOKUP(Tabla167[[#This Row],[Código Institucional]],#REF!,#REF!)</f>
        <v>#REF!</v>
      </c>
      <c r="N181" s="55" t="e">
        <f>+LOOKUP(Tabla167[[#This Row],[Código Institucional]],#REF!,#REF!)</f>
        <v>#REF!</v>
      </c>
      <c r="O181" s="47" t="e">
        <f>+Tabla167[[#This Row],[Existencia ]]+Tabla167[[#This Row],[Entradas]]-Tabla167[[#This Row],[Salidas]]</f>
        <v>#REF!</v>
      </c>
    </row>
    <row r="182" spans="3:15" s="46" customFormat="1" ht="15.75">
      <c r="C182" s="57">
        <v>42520</v>
      </c>
      <c r="D182" s="57">
        <v>41429</v>
      </c>
      <c r="E182" s="58" t="s">
        <v>210</v>
      </c>
      <c r="F182" s="59" t="s">
        <v>80</v>
      </c>
      <c r="G182" s="50" t="s">
        <v>459</v>
      </c>
      <c r="H182" s="60" t="s">
        <v>170</v>
      </c>
      <c r="I182" s="91">
        <v>66.91</v>
      </c>
      <c r="J182" s="53">
        <f>+Tabla167[[#This Row],[Costo Unitario en RD$]]*Tabla167[[#This Row],[Existencia.]]</f>
        <v>2877.1299999999997</v>
      </c>
      <c r="K182" s="155">
        <v>43</v>
      </c>
      <c r="L182" s="60">
        <v>43</v>
      </c>
      <c r="M182" s="54" t="e">
        <f>+LOOKUP(Tabla167[[#This Row],[Código Institucional]],#REF!,#REF!)</f>
        <v>#REF!</v>
      </c>
      <c r="N182" s="55" t="e">
        <f>+LOOKUP(Tabla167[[#This Row],[Código Institucional]],#REF!,#REF!)</f>
        <v>#REF!</v>
      </c>
      <c r="O182" s="47" t="e">
        <f>+Tabla167[[#This Row],[Existencia ]]+Tabla167[[#This Row],[Entradas]]-Tabla167[[#This Row],[Salidas]]</f>
        <v>#REF!</v>
      </c>
    </row>
    <row r="183" spans="3:15" s="46" customFormat="1" ht="15.75" hidden="1">
      <c r="C183" s="57">
        <v>43059</v>
      </c>
      <c r="D183" s="57">
        <v>41915</v>
      </c>
      <c r="E183" s="58" t="s">
        <v>189</v>
      </c>
      <c r="F183" s="59" t="s">
        <v>460</v>
      </c>
      <c r="G183" s="50" t="s">
        <v>461</v>
      </c>
      <c r="H183" s="60" t="s">
        <v>170</v>
      </c>
      <c r="I183" s="91">
        <v>358.24</v>
      </c>
      <c r="J183" s="153">
        <f>+Tabla167[[#This Row],[Costo Unitario en RD$]]*Tabla167[[#This Row],[Existencia.]]</f>
        <v>0</v>
      </c>
      <c r="K183" s="155">
        <v>0</v>
      </c>
      <c r="L183" s="60">
        <v>6</v>
      </c>
      <c r="M183" s="54" t="e">
        <f>+LOOKUP(Tabla167[[#This Row],[Código Institucional]],#REF!,#REF!)</f>
        <v>#REF!</v>
      </c>
      <c r="N183" s="55" t="e">
        <f>+LOOKUP(Tabla167[[#This Row],[Código Institucional]],#REF!,#REF!)</f>
        <v>#REF!</v>
      </c>
      <c r="O183" s="47" t="e">
        <f>+Tabla167[[#This Row],[Existencia ]]+Tabla167[[#This Row],[Entradas]]-Tabla167[[#This Row],[Salidas]]</f>
        <v>#REF!</v>
      </c>
    </row>
    <row r="184" spans="3:15" s="46" customFormat="1" ht="15.75">
      <c r="C184" s="57">
        <v>44460</v>
      </c>
      <c r="D184" s="57">
        <v>42520</v>
      </c>
      <c r="E184" s="58" t="s">
        <v>400</v>
      </c>
      <c r="F184" s="59" t="s">
        <v>462</v>
      </c>
      <c r="G184" s="50" t="s">
        <v>463</v>
      </c>
      <c r="H184" s="60" t="s">
        <v>170</v>
      </c>
      <c r="I184" s="91">
        <v>4695.8900000000003</v>
      </c>
      <c r="J184" s="53">
        <f>+Tabla167[[#This Row],[Costo Unitario en RD$]]*Tabla167[[#This Row],[Existencia.]]</f>
        <v>413238.32</v>
      </c>
      <c r="K184" s="155">
        <v>88</v>
      </c>
      <c r="L184" s="60">
        <v>30</v>
      </c>
      <c r="M184" s="54" t="e">
        <f>+LOOKUP(Tabla167[[#This Row],[Código Institucional]],#REF!,#REF!)</f>
        <v>#REF!</v>
      </c>
      <c r="N184" s="55" t="e">
        <f>+LOOKUP(Tabla167[[#This Row],[Código Institucional]],#REF!,#REF!)</f>
        <v>#REF!</v>
      </c>
      <c r="O184" s="47" t="e">
        <f>+Tabla167[[#This Row],[Existencia ]]+Tabla167[[#This Row],[Entradas]]-Tabla167[[#This Row],[Salidas]]</f>
        <v>#REF!</v>
      </c>
    </row>
    <row r="185" spans="3:15" s="46" customFormat="1" ht="15.75">
      <c r="C185" s="57">
        <v>42237</v>
      </c>
      <c r="D185" s="57">
        <v>44354</v>
      </c>
      <c r="E185" s="58" t="s">
        <v>184</v>
      </c>
      <c r="F185" s="59" t="s">
        <v>464</v>
      </c>
      <c r="G185" s="50" t="s">
        <v>465</v>
      </c>
      <c r="H185" s="60" t="s">
        <v>170</v>
      </c>
      <c r="I185" s="91">
        <v>56.64</v>
      </c>
      <c r="J185" s="53">
        <f>+Tabla167[[#This Row],[Costo Unitario en RD$]]*Tabla167[[#This Row],[Existencia.]]</f>
        <v>153211.20000000001</v>
      </c>
      <c r="K185" s="155">
        <v>2705</v>
      </c>
      <c r="L185" s="60">
        <v>2705</v>
      </c>
      <c r="M185" s="54" t="e">
        <f>+LOOKUP(Tabla167[[#This Row],[Código Institucional]],#REF!,#REF!)</f>
        <v>#REF!</v>
      </c>
      <c r="N185" s="55" t="e">
        <f>+LOOKUP(Tabla167[[#This Row],[Código Institucional]],#REF!,#REF!)</f>
        <v>#REF!</v>
      </c>
      <c r="O185" s="47" t="e">
        <f>+Tabla167[[#This Row],[Existencia ]]+Tabla167[[#This Row],[Entradas]]-Tabla167[[#This Row],[Salidas]]</f>
        <v>#REF!</v>
      </c>
    </row>
    <row r="186" spans="3:15" s="46" customFormat="1" ht="15.75">
      <c r="C186" s="57">
        <v>41907</v>
      </c>
      <c r="D186" s="57">
        <v>43038</v>
      </c>
      <c r="E186" s="58" t="s">
        <v>189</v>
      </c>
      <c r="F186" s="59" t="s">
        <v>137</v>
      </c>
      <c r="G186" s="50" t="s">
        <v>466</v>
      </c>
      <c r="H186" s="60" t="s">
        <v>170</v>
      </c>
      <c r="I186" s="91">
        <v>2200.6999999999998</v>
      </c>
      <c r="J186" s="53">
        <f>+Tabla167[[#This Row],[Costo Unitario en RD$]]*Tabla167[[#This Row],[Existencia.]]</f>
        <v>154049</v>
      </c>
      <c r="K186" s="155">
        <v>70</v>
      </c>
      <c r="L186" s="60">
        <v>78</v>
      </c>
      <c r="M186" s="54" t="e">
        <f>+LOOKUP(Tabla167[[#This Row],[Código Institucional]],#REF!,#REF!)</f>
        <v>#REF!</v>
      </c>
      <c r="N186" s="55" t="e">
        <f>+LOOKUP(Tabla167[[#This Row],[Código Institucional]],#REF!,#REF!)</f>
        <v>#REF!</v>
      </c>
      <c r="O186" s="47" t="e">
        <f>+Tabla167[[#This Row],[Existencia ]]+Tabla167[[#This Row],[Entradas]]-Tabla167[[#This Row],[Salidas]]</f>
        <v>#REF!</v>
      </c>
    </row>
    <row r="187" spans="3:15" s="46" customFormat="1" ht="15.75">
      <c r="C187" s="57">
        <v>42972</v>
      </c>
      <c r="D187" s="57">
        <v>43412</v>
      </c>
      <c r="E187" s="58" t="s">
        <v>171</v>
      </c>
      <c r="F187" s="59" t="s">
        <v>467</v>
      </c>
      <c r="G187" s="61" t="s">
        <v>468</v>
      </c>
      <c r="H187" s="60" t="s">
        <v>170</v>
      </c>
      <c r="I187" s="91">
        <v>94.4</v>
      </c>
      <c r="J187" s="53">
        <f>+Tabla167[[#This Row],[Costo Unitario en RD$]]*Tabla167[[#This Row],[Existencia.]]</f>
        <v>38892.800000000003</v>
      </c>
      <c r="K187" s="155">
        <v>412</v>
      </c>
      <c r="L187" s="60">
        <v>406</v>
      </c>
      <c r="M187" s="54" t="e">
        <f>+LOOKUP(Tabla167[[#This Row],[Código Institucional]],#REF!,#REF!)</f>
        <v>#REF!</v>
      </c>
      <c r="N187" s="55" t="e">
        <f>+LOOKUP(Tabla167[[#This Row],[Código Institucional]],#REF!,#REF!)</f>
        <v>#REF!</v>
      </c>
      <c r="O187" s="47" t="e">
        <f>+Tabla167[[#This Row],[Existencia ]]+Tabla167[[#This Row],[Entradas]]-Tabla167[[#This Row],[Salidas]]</f>
        <v>#REF!</v>
      </c>
    </row>
    <row r="188" spans="3:15" s="46" customFormat="1" ht="15.75" hidden="1">
      <c r="C188" s="57">
        <v>44145</v>
      </c>
      <c r="D188" s="57">
        <v>42520</v>
      </c>
      <c r="E188" s="58" t="s">
        <v>171</v>
      </c>
      <c r="F188" s="59" t="s">
        <v>26</v>
      </c>
      <c r="G188" s="50" t="s">
        <v>469</v>
      </c>
      <c r="H188" s="60" t="s">
        <v>170</v>
      </c>
      <c r="I188" s="91">
        <v>94.4</v>
      </c>
      <c r="J188" s="153">
        <f>+Tabla167[[#This Row],[Costo Unitario en RD$]]*Tabla167[[#This Row],[Existencia.]]</f>
        <v>0</v>
      </c>
      <c r="K188" s="155">
        <v>0</v>
      </c>
      <c r="L188" s="60">
        <v>27</v>
      </c>
      <c r="M188" s="54" t="e">
        <f>+LOOKUP(Tabla167[[#This Row],[Código Institucional]],#REF!,#REF!)</f>
        <v>#REF!</v>
      </c>
      <c r="N188" s="55" t="e">
        <f>+LOOKUP(Tabla167[[#This Row],[Código Institucional]],#REF!,#REF!)</f>
        <v>#REF!</v>
      </c>
      <c r="O188" s="56" t="e">
        <f>+Tabla167[[#This Row],[Existencia ]]+Tabla167[[#This Row],[Entradas]]-Tabla167[[#This Row],[Salidas]]</f>
        <v>#REF!</v>
      </c>
    </row>
    <row r="189" spans="3:15" s="46" customFormat="1" ht="15.75">
      <c r="C189" s="57">
        <v>43291</v>
      </c>
      <c r="D189" s="57">
        <v>41429</v>
      </c>
      <c r="E189" s="58" t="s">
        <v>171</v>
      </c>
      <c r="F189" s="62" t="s">
        <v>470</v>
      </c>
      <c r="G189" s="61" t="s">
        <v>471</v>
      </c>
      <c r="H189" s="60" t="s">
        <v>170</v>
      </c>
      <c r="I189" s="91">
        <v>365.8</v>
      </c>
      <c r="J189" s="53">
        <f>+Tabla167[[#This Row],[Costo Unitario en RD$]]*Tabla167[[#This Row],[Existencia.]]</f>
        <v>13534.6</v>
      </c>
      <c r="K189" s="155">
        <v>37</v>
      </c>
      <c r="L189" s="60">
        <v>66</v>
      </c>
      <c r="M189" s="54" t="e">
        <f>+LOOKUP(Tabla167[[#This Row],[Código Institucional]],#REF!,#REF!)</f>
        <v>#REF!</v>
      </c>
      <c r="N189" s="55" t="e">
        <f>+LOOKUP(Tabla167[[#This Row],[Código Institucional]],#REF!,#REF!)</f>
        <v>#REF!</v>
      </c>
      <c r="O189" s="49" t="e">
        <f>+Tabla167[[#This Row],[Existencia ]]+Tabla167[[#This Row],[Entradas]]-Tabla167[[#This Row],[Salidas]]</f>
        <v>#REF!</v>
      </c>
    </row>
    <row r="190" spans="3:15" s="46" customFormat="1" ht="15.75">
      <c r="C190" s="57">
        <v>42520</v>
      </c>
      <c r="D190" s="57">
        <v>42520</v>
      </c>
      <c r="E190" s="58" t="s">
        <v>171</v>
      </c>
      <c r="F190" s="59" t="s">
        <v>472</v>
      </c>
      <c r="G190" s="50" t="s">
        <v>473</v>
      </c>
      <c r="H190" s="60" t="s">
        <v>170</v>
      </c>
      <c r="I190" s="91">
        <v>826</v>
      </c>
      <c r="J190" s="53">
        <f>+Tabla167[[#This Row],[Costo Unitario en RD$]]*Tabla167[[#This Row],[Existencia.]]</f>
        <v>37170</v>
      </c>
      <c r="K190" s="155">
        <v>45</v>
      </c>
      <c r="L190" s="60">
        <v>112</v>
      </c>
      <c r="M190" s="54" t="e">
        <f>+LOOKUP(Tabla167[[#This Row],[Código Institucional]],#REF!,#REF!)</f>
        <v>#REF!</v>
      </c>
      <c r="N190" s="55" t="e">
        <f>+LOOKUP(Tabla167[[#This Row],[Código Institucional]],#REF!,#REF!)</f>
        <v>#REF!</v>
      </c>
      <c r="O190" s="47" t="e">
        <f>+Tabla167[[#This Row],[Existencia ]]+Tabla167[[#This Row],[Entradas]]-Tabla167[[#This Row],[Salidas]]</f>
        <v>#REF!</v>
      </c>
    </row>
    <row r="191" spans="3:15" s="46" customFormat="1" ht="15.75" hidden="1">
      <c r="C191" s="57">
        <v>44145</v>
      </c>
      <c r="D191" s="57">
        <v>44145</v>
      </c>
      <c r="E191" s="58" t="s">
        <v>171</v>
      </c>
      <c r="F191" s="59" t="s">
        <v>474</v>
      </c>
      <c r="G191" s="50" t="s">
        <v>475</v>
      </c>
      <c r="H191" s="60" t="s">
        <v>170</v>
      </c>
      <c r="I191" s="91">
        <v>3811.4</v>
      </c>
      <c r="J191" s="153">
        <f>+Tabla167[[#This Row],[Costo Unitario en RD$]]*Tabla167[[#This Row],[Existencia.]]</f>
        <v>0</v>
      </c>
      <c r="K191" s="155">
        <v>0</v>
      </c>
      <c r="L191" s="60">
        <v>3</v>
      </c>
      <c r="M191" s="54" t="e">
        <f>+LOOKUP(Tabla167[[#This Row],[Código Institucional]],#REF!,#REF!)</f>
        <v>#REF!</v>
      </c>
      <c r="N191" s="55" t="e">
        <f>+LOOKUP(Tabla167[[#This Row],[Código Institucional]],#REF!,#REF!)</f>
        <v>#REF!</v>
      </c>
      <c r="O191" s="47" t="e">
        <f>+Tabla167[[#This Row],[Existencia ]]+Tabla167[[#This Row],[Entradas]]-Tabla167[[#This Row],[Salidas]]</f>
        <v>#REF!</v>
      </c>
    </row>
    <row r="192" spans="3:15" s="46" customFormat="1" ht="15.75" hidden="1" customHeight="1">
      <c r="C192" s="57">
        <v>44145</v>
      </c>
      <c r="D192" s="57">
        <v>41429</v>
      </c>
      <c r="E192" s="58" t="s">
        <v>171</v>
      </c>
      <c r="F192" s="59" t="s">
        <v>476</v>
      </c>
      <c r="G192" s="50" t="s">
        <v>477</v>
      </c>
      <c r="H192" s="60" t="s">
        <v>170</v>
      </c>
      <c r="I192" s="91">
        <v>4761.3</v>
      </c>
      <c r="J192" s="153">
        <f>+Tabla167[[#This Row],[Costo Unitario en RD$]]*Tabla167[[#This Row],[Existencia.]]</f>
        <v>0</v>
      </c>
      <c r="K192" s="155">
        <v>0</v>
      </c>
      <c r="L192" s="60">
        <v>7</v>
      </c>
      <c r="M192" s="54" t="e">
        <f>+LOOKUP(Tabla167[[#This Row],[Código Institucional]],#REF!,#REF!)</f>
        <v>#REF!</v>
      </c>
      <c r="N192" s="55" t="e">
        <f>+LOOKUP(Tabla167[[#This Row],[Código Institucional]],#REF!,#REF!)</f>
        <v>#REF!</v>
      </c>
      <c r="O192" s="56" t="e">
        <f>+Tabla167[[#This Row],[Existencia ]]+Tabla167[[#This Row],[Entradas]]-Tabla167[[#This Row],[Salidas]]</f>
        <v>#REF!</v>
      </c>
    </row>
    <row r="193" spans="3:15" s="46" customFormat="1" ht="15.75" hidden="1">
      <c r="C193" s="57">
        <v>41418</v>
      </c>
      <c r="D193" s="57">
        <v>42496</v>
      </c>
      <c r="E193" s="58" t="s">
        <v>171</v>
      </c>
      <c r="F193" s="59" t="s">
        <v>478</v>
      </c>
      <c r="G193" s="61" t="s">
        <v>479</v>
      </c>
      <c r="H193" s="60" t="s">
        <v>170</v>
      </c>
      <c r="I193" s="91">
        <v>171.1</v>
      </c>
      <c r="J193" s="153">
        <f>+Tabla167[[#This Row],[Costo Unitario en RD$]]*Tabla167[[#This Row],[Existencia.]]</f>
        <v>0</v>
      </c>
      <c r="K193" s="155">
        <v>0</v>
      </c>
      <c r="L193" s="60">
        <v>53</v>
      </c>
      <c r="M193" s="54" t="e">
        <f>+LOOKUP(Tabla167[[#This Row],[Código Institucional]],#REF!,#REF!)</f>
        <v>#REF!</v>
      </c>
      <c r="N193" s="55" t="e">
        <f>+LOOKUP(Tabla167[[#This Row],[Código Institucional]],#REF!,#REF!)</f>
        <v>#REF!</v>
      </c>
      <c r="O193" s="47" t="e">
        <f>+Tabla167[[#This Row],[Existencia ]]+Tabla167[[#This Row],[Entradas]]-Tabla167[[#This Row],[Salidas]]</f>
        <v>#REF!</v>
      </c>
    </row>
    <row r="194" spans="3:15" s="46" customFormat="1" ht="15.75">
      <c r="C194" s="57">
        <v>42520</v>
      </c>
      <c r="D194" s="57">
        <v>41429</v>
      </c>
      <c r="E194" s="58" t="s">
        <v>171</v>
      </c>
      <c r="F194" s="59" t="s">
        <v>480</v>
      </c>
      <c r="G194" s="50" t="s">
        <v>481</v>
      </c>
      <c r="H194" s="60" t="s">
        <v>170</v>
      </c>
      <c r="I194" s="91">
        <v>147.5</v>
      </c>
      <c r="J194" s="53">
        <f>+Tabla167[[#This Row],[Costo Unitario en RD$]]*Tabla167[[#This Row],[Existencia.]]</f>
        <v>1327.5</v>
      </c>
      <c r="K194" s="155">
        <v>9</v>
      </c>
      <c r="L194" s="60">
        <v>44</v>
      </c>
      <c r="M194" s="54" t="e">
        <f>+LOOKUP(Tabla167[[#This Row],[Código Institucional]],#REF!,#REF!)</f>
        <v>#REF!</v>
      </c>
      <c r="N194" s="55" t="e">
        <f>+LOOKUP(Tabla167[[#This Row],[Código Institucional]],#REF!,#REF!)</f>
        <v>#REF!</v>
      </c>
      <c r="O194" s="56" t="e">
        <f>+Tabla167[[#This Row],[Existencia ]]+Tabla167[[#This Row],[Entradas]]-Tabla167[[#This Row],[Salidas]]</f>
        <v>#REF!</v>
      </c>
    </row>
    <row r="195" spans="3:15" s="46" customFormat="1" ht="15.75">
      <c r="C195" s="57">
        <v>42520</v>
      </c>
      <c r="D195" s="57">
        <v>43123</v>
      </c>
      <c r="E195" s="58" t="s">
        <v>171</v>
      </c>
      <c r="F195" s="59" t="s">
        <v>482</v>
      </c>
      <c r="G195" s="50" t="s">
        <v>483</v>
      </c>
      <c r="H195" s="60" t="s">
        <v>170</v>
      </c>
      <c r="I195" s="91">
        <v>147.5</v>
      </c>
      <c r="J195" s="53">
        <f>+Tabla167[[#This Row],[Costo Unitario en RD$]]*Tabla167[[#This Row],[Existencia.]]</f>
        <v>2065</v>
      </c>
      <c r="K195" s="155">
        <v>14</v>
      </c>
      <c r="L195" s="60">
        <v>52</v>
      </c>
      <c r="M195" s="54" t="e">
        <f>+LOOKUP(Tabla167[[#This Row],[Código Institucional]],#REF!,#REF!)</f>
        <v>#REF!</v>
      </c>
      <c r="N195" s="55" t="e">
        <f>+LOOKUP(Tabla167[[#This Row],[Código Institucional]],#REF!,#REF!)</f>
        <v>#REF!</v>
      </c>
      <c r="O195" s="47" t="e">
        <f>+Tabla167[[#This Row],[Existencia ]]+Tabla167[[#This Row],[Entradas]]-Tabla167[[#This Row],[Salidas]]</f>
        <v>#REF!</v>
      </c>
    </row>
    <row r="196" spans="3:15" s="46" customFormat="1" ht="15.75">
      <c r="C196" s="57">
        <v>42496</v>
      </c>
      <c r="D196" s="57">
        <v>42496</v>
      </c>
      <c r="E196" s="58" t="s">
        <v>171</v>
      </c>
      <c r="F196" s="59" t="s">
        <v>484</v>
      </c>
      <c r="G196" s="50" t="s">
        <v>913</v>
      </c>
      <c r="H196" s="60" t="s">
        <v>170</v>
      </c>
      <c r="I196" s="91">
        <v>88.74</v>
      </c>
      <c r="J196" s="53">
        <f>+Tabla167[[#This Row],[Costo Unitario en RD$]]*Tabla167[[#This Row],[Existencia.]]</f>
        <v>3283.3799999999997</v>
      </c>
      <c r="K196" s="155">
        <v>37</v>
      </c>
      <c r="L196" s="60">
        <v>109</v>
      </c>
      <c r="M196" s="54" t="e">
        <f>+LOOKUP(Tabla167[[#This Row],[Código Institucional]],#REF!,#REF!)</f>
        <v>#REF!</v>
      </c>
      <c r="N196" s="55" t="e">
        <f>+LOOKUP(Tabla167[[#This Row],[Código Institucional]],#REF!,#REF!)</f>
        <v>#REF!</v>
      </c>
      <c r="O196" s="56" t="e">
        <f>+Tabla167[[#This Row],[Existencia ]]+Tabla167[[#This Row],[Entradas]]-Tabla167[[#This Row],[Salidas]]</f>
        <v>#REF!</v>
      </c>
    </row>
    <row r="197" spans="3:15" s="46" customFormat="1" ht="15.75" hidden="1">
      <c r="C197" s="57">
        <v>42947</v>
      </c>
      <c r="D197" s="57">
        <v>42520</v>
      </c>
      <c r="E197" s="58" t="s">
        <v>171</v>
      </c>
      <c r="F197" s="59" t="s">
        <v>485</v>
      </c>
      <c r="G197" s="50" t="s">
        <v>486</v>
      </c>
      <c r="H197" s="60" t="s">
        <v>170</v>
      </c>
      <c r="I197" s="92">
        <v>572.29999999999995</v>
      </c>
      <c r="J197" s="153">
        <f>+Tabla167[[#This Row],[Costo Unitario en RD$]]*Tabla167[[#This Row],[Existencia.]]</f>
        <v>0</v>
      </c>
      <c r="K197" s="155">
        <v>0</v>
      </c>
      <c r="L197" s="60">
        <v>55</v>
      </c>
      <c r="M197" s="54" t="e">
        <f>+LOOKUP(Tabla167[[#This Row],[Código Institucional]],#REF!,#REF!)</f>
        <v>#REF!</v>
      </c>
      <c r="N197" s="55" t="e">
        <f>+LOOKUP(Tabla167[[#This Row],[Código Institucional]],#REF!,#REF!)</f>
        <v>#REF!</v>
      </c>
      <c r="O197" s="47" t="e">
        <f>+Tabla167[[#This Row],[Existencia ]]+Tabla167[[#This Row],[Entradas]]-Tabla167[[#This Row],[Salidas]]</f>
        <v>#REF!</v>
      </c>
    </row>
    <row r="198" spans="3:15" s="46" customFormat="1" ht="15.75">
      <c r="C198" s="57">
        <v>43412</v>
      </c>
      <c r="D198" s="57">
        <v>43412</v>
      </c>
      <c r="E198" s="58" t="s">
        <v>171</v>
      </c>
      <c r="F198" s="59" t="s">
        <v>487</v>
      </c>
      <c r="G198" s="61" t="s">
        <v>488</v>
      </c>
      <c r="H198" s="60" t="s">
        <v>170</v>
      </c>
      <c r="I198" s="92">
        <v>6189.1</v>
      </c>
      <c r="J198" s="53">
        <f>+Tabla167[[#This Row],[Costo Unitario en RD$]]*Tabla167[[#This Row],[Existencia.]]</f>
        <v>37134.600000000006</v>
      </c>
      <c r="K198" s="155">
        <v>6</v>
      </c>
      <c r="L198" s="60">
        <v>10</v>
      </c>
      <c r="M198" s="54" t="e">
        <f>+LOOKUP(Tabla167[[#This Row],[Código Institucional]],#REF!,#REF!)</f>
        <v>#REF!</v>
      </c>
      <c r="N198" s="55" t="e">
        <f>+LOOKUP(Tabla167[[#This Row],[Código Institucional]],#REF!,#REF!)</f>
        <v>#REF!</v>
      </c>
      <c r="O198" s="56" t="e">
        <f>+Tabla167[[#This Row],[Existencia ]]+Tabla167[[#This Row],[Entradas]]-Tabla167[[#This Row],[Salidas]]</f>
        <v>#REF!</v>
      </c>
    </row>
    <row r="199" spans="3:15" s="46" customFormat="1" ht="15.75" hidden="1">
      <c r="C199" s="57">
        <v>41915</v>
      </c>
      <c r="D199" s="57">
        <v>42496</v>
      </c>
      <c r="E199" s="58" t="s">
        <v>171</v>
      </c>
      <c r="F199" s="59" t="s">
        <v>489</v>
      </c>
      <c r="G199" s="61" t="s">
        <v>490</v>
      </c>
      <c r="H199" s="60" t="s">
        <v>170</v>
      </c>
      <c r="I199" s="92">
        <v>572.29999999999995</v>
      </c>
      <c r="J199" s="153">
        <f>+Tabla167[[#This Row],[Costo Unitario en RD$]]*Tabla167[[#This Row],[Existencia.]]</f>
        <v>0</v>
      </c>
      <c r="K199" s="155">
        <v>0</v>
      </c>
      <c r="L199" s="60">
        <v>132</v>
      </c>
      <c r="M199" s="54" t="e">
        <f>+LOOKUP(Tabla167[[#This Row],[Código Institucional]],#REF!,#REF!)</f>
        <v>#REF!</v>
      </c>
      <c r="N199" s="55" t="e">
        <f>+LOOKUP(Tabla167[[#This Row],[Código Institucional]],#REF!,#REF!)</f>
        <v>#REF!</v>
      </c>
      <c r="O199" s="47" t="e">
        <f>+Tabla167[[#This Row],[Existencia ]]+Tabla167[[#This Row],[Entradas]]-Tabla167[[#This Row],[Salidas]]</f>
        <v>#REF!</v>
      </c>
    </row>
    <row r="200" spans="3:15" s="46" customFormat="1" ht="15.75" hidden="1">
      <c r="C200" s="57">
        <v>42496</v>
      </c>
      <c r="D200" s="57">
        <v>44145</v>
      </c>
      <c r="E200" s="58" t="s">
        <v>171</v>
      </c>
      <c r="F200" s="59" t="s">
        <v>491</v>
      </c>
      <c r="G200" s="61" t="s">
        <v>492</v>
      </c>
      <c r="H200" s="60" t="s">
        <v>170</v>
      </c>
      <c r="I200" s="91">
        <v>2478</v>
      </c>
      <c r="J200" s="153">
        <f>+Tabla167[[#This Row],[Costo Unitario en RD$]]*Tabla167[[#This Row],[Existencia.]]</f>
        <v>0</v>
      </c>
      <c r="K200" s="155">
        <v>0</v>
      </c>
      <c r="L200" s="60">
        <v>18</v>
      </c>
      <c r="M200" s="54" t="e">
        <f>+LOOKUP(Tabla167[[#This Row],[Código Institucional]],#REF!,#REF!)</f>
        <v>#REF!</v>
      </c>
      <c r="N200" s="55" t="e">
        <f>+LOOKUP(Tabla167[[#This Row],[Código Institucional]],#REF!,#REF!)</f>
        <v>#REF!</v>
      </c>
      <c r="O200" s="47" t="e">
        <f>+Tabla167[[#This Row],[Existencia ]]+Tabla167[[#This Row],[Entradas]]-Tabla167[[#This Row],[Salidas]]</f>
        <v>#REF!</v>
      </c>
    </row>
    <row r="201" spans="3:15" s="46" customFormat="1" ht="15.75">
      <c r="C201" s="57">
        <v>42718</v>
      </c>
      <c r="D201" s="57">
        <v>41429</v>
      </c>
      <c r="E201" s="58" t="s">
        <v>184</v>
      </c>
      <c r="F201" s="59" t="s">
        <v>76</v>
      </c>
      <c r="G201" s="50" t="s">
        <v>493</v>
      </c>
      <c r="H201" s="60" t="s">
        <v>170</v>
      </c>
      <c r="I201" s="91">
        <v>24.78</v>
      </c>
      <c r="J201" s="53">
        <f>+Tabla167[[#This Row],[Costo Unitario en RD$]]*Tabla167[[#This Row],[Existencia.]]</f>
        <v>148.68</v>
      </c>
      <c r="K201" s="155">
        <v>6</v>
      </c>
      <c r="L201" s="60">
        <v>18</v>
      </c>
      <c r="M201" s="54" t="e">
        <f>+LOOKUP(Tabla167[[#This Row],[Código Institucional]],#REF!,#REF!)</f>
        <v>#REF!</v>
      </c>
      <c r="N201" s="55" t="e">
        <f>+LOOKUP(Tabla167[[#This Row],[Código Institucional]],#REF!,#REF!)</f>
        <v>#REF!</v>
      </c>
      <c r="O201" s="47" t="e">
        <f>+Tabla167[[#This Row],[Existencia ]]+Tabla167[[#This Row],[Entradas]]-Tabla167[[#This Row],[Salidas]]</f>
        <v>#REF!</v>
      </c>
    </row>
    <row r="202" spans="3:15" s="46" customFormat="1" ht="15.75">
      <c r="C202" s="57">
        <v>41429</v>
      </c>
      <c r="D202" s="57">
        <v>41438</v>
      </c>
      <c r="E202" s="58" t="s">
        <v>184</v>
      </c>
      <c r="F202" s="59" t="s">
        <v>56</v>
      </c>
      <c r="G202" s="61" t="s">
        <v>494</v>
      </c>
      <c r="H202" s="60" t="s">
        <v>170</v>
      </c>
      <c r="I202" s="91">
        <v>24.78</v>
      </c>
      <c r="J202" s="53">
        <f>+Tabla167[[#This Row],[Costo Unitario en RD$]]*Tabla167[[#This Row],[Existencia.]]</f>
        <v>1189.44</v>
      </c>
      <c r="K202" s="155">
        <v>48</v>
      </c>
      <c r="L202" s="60">
        <v>51</v>
      </c>
      <c r="M202" s="54" t="e">
        <f>+LOOKUP(Tabla167[[#This Row],[Código Institucional]],#REF!,#REF!)</f>
        <v>#REF!</v>
      </c>
      <c r="N202" s="55" t="e">
        <f>+LOOKUP(Tabla167[[#This Row],[Código Institucional]],#REF!,#REF!)</f>
        <v>#REF!</v>
      </c>
      <c r="O202" s="47" t="e">
        <f>+Tabla167[[#This Row],[Existencia ]]+Tabla167[[#This Row],[Entradas]]-Tabla167[[#This Row],[Salidas]]</f>
        <v>#REF!</v>
      </c>
    </row>
    <row r="203" spans="3:15" s="46" customFormat="1" ht="15.75">
      <c r="C203" s="57">
        <v>43411</v>
      </c>
      <c r="D203" s="57">
        <v>41915</v>
      </c>
      <c r="E203" s="58" t="s">
        <v>210</v>
      </c>
      <c r="F203" s="59" t="s">
        <v>30</v>
      </c>
      <c r="G203" s="63" t="s">
        <v>495</v>
      </c>
      <c r="H203" s="60" t="s">
        <v>170</v>
      </c>
      <c r="I203" s="92">
        <v>45.59</v>
      </c>
      <c r="J203" s="53">
        <f>+Tabla167[[#This Row],[Costo Unitario en RD$]]*Tabla167[[#This Row],[Existencia.]]</f>
        <v>592.67000000000007</v>
      </c>
      <c r="K203" s="155">
        <v>13</v>
      </c>
      <c r="L203" s="60">
        <v>20</v>
      </c>
      <c r="M203" s="54" t="e">
        <f>+LOOKUP(Tabla167[[#This Row],[Código Institucional]],#REF!,#REF!)</f>
        <v>#REF!</v>
      </c>
      <c r="N203" s="55" t="e">
        <f>+LOOKUP(Tabla167[[#This Row],[Código Institucional]],#REF!,#REF!)</f>
        <v>#REF!</v>
      </c>
      <c r="O203" s="56" t="e">
        <f>+Tabla167[[#This Row],[Existencia ]]+Tabla167[[#This Row],[Entradas]]-Tabla167[[#This Row],[Salidas]]</f>
        <v>#REF!</v>
      </c>
    </row>
    <row r="204" spans="3:15" s="46" customFormat="1" ht="15.75">
      <c r="C204" s="57">
        <v>42496</v>
      </c>
      <c r="D204" s="57">
        <v>42520</v>
      </c>
      <c r="E204" s="58" t="s">
        <v>187</v>
      </c>
      <c r="F204" s="59" t="s">
        <v>496</v>
      </c>
      <c r="G204" s="50" t="s">
        <v>497</v>
      </c>
      <c r="H204" s="60" t="s">
        <v>170</v>
      </c>
      <c r="I204" s="91">
        <v>292.64</v>
      </c>
      <c r="J204" s="53">
        <f>+Tabla167[[#This Row],[Costo Unitario en RD$]]*Tabla167[[#This Row],[Existencia.]]</f>
        <v>877.92</v>
      </c>
      <c r="K204" s="155">
        <v>3</v>
      </c>
      <c r="L204" s="60">
        <v>3</v>
      </c>
      <c r="M204" s="54" t="e">
        <f>+LOOKUP(Tabla167[[#This Row],[Código Institucional]],#REF!,#REF!)</f>
        <v>#REF!</v>
      </c>
      <c r="N204" s="55" t="e">
        <f>+LOOKUP(Tabla167[[#This Row],[Código Institucional]],#REF!,#REF!)</f>
        <v>#REF!</v>
      </c>
      <c r="O204" s="47" t="e">
        <f>+Tabla167[[#This Row],[Existencia ]]+Tabla167[[#This Row],[Entradas]]-Tabla167[[#This Row],[Salidas]]</f>
        <v>#REF!</v>
      </c>
    </row>
    <row r="205" spans="3:15" s="46" customFormat="1" ht="15.75">
      <c r="C205" s="57">
        <v>44356</v>
      </c>
      <c r="D205" s="57">
        <v>43258</v>
      </c>
      <c r="E205" s="58" t="s">
        <v>498</v>
      </c>
      <c r="F205" s="59" t="s">
        <v>499</v>
      </c>
      <c r="G205" s="50" t="s">
        <v>500</v>
      </c>
      <c r="H205" s="60" t="s">
        <v>170</v>
      </c>
      <c r="I205" s="91">
        <v>6027.7</v>
      </c>
      <c r="J205" s="53">
        <f>+Tabla167[[#This Row],[Costo Unitario en RD$]]*Tabla167[[#This Row],[Existencia.]]</f>
        <v>132609.4</v>
      </c>
      <c r="K205" s="155">
        <v>22</v>
      </c>
      <c r="L205" s="60">
        <v>52</v>
      </c>
      <c r="M205" s="54" t="e">
        <f>+LOOKUP(Tabla167[[#This Row],[Código Institucional]],#REF!,#REF!)</f>
        <v>#REF!</v>
      </c>
      <c r="N205" s="55" t="e">
        <f>+LOOKUP(Tabla167[[#This Row],[Código Institucional]],#REF!,#REF!)</f>
        <v>#REF!</v>
      </c>
      <c r="O205" s="47" t="e">
        <f>+Tabla167[[#This Row],[Existencia ]]+Tabla167[[#This Row],[Entradas]]-Tabla167[[#This Row],[Salidas]]</f>
        <v>#REF!</v>
      </c>
    </row>
    <row r="206" spans="3:15" s="46" customFormat="1" ht="15.75" hidden="1">
      <c r="C206" s="57">
        <v>41907</v>
      </c>
      <c r="D206" s="57">
        <v>43038</v>
      </c>
      <c r="E206" s="58" t="s">
        <v>187</v>
      </c>
      <c r="F206" s="59" t="s">
        <v>501</v>
      </c>
      <c r="G206" s="50" t="s">
        <v>502</v>
      </c>
      <c r="H206" s="60" t="s">
        <v>170</v>
      </c>
      <c r="I206" s="91">
        <v>510.94</v>
      </c>
      <c r="J206" s="153">
        <f>+Tabla167[[#This Row],[Costo Unitario en RD$]]*Tabla167[[#This Row],[Existencia.]]</f>
        <v>0</v>
      </c>
      <c r="K206" s="155">
        <v>0</v>
      </c>
      <c r="L206" s="60">
        <v>1</v>
      </c>
      <c r="M206" s="54" t="e">
        <f>+LOOKUP(Tabla167[[#This Row],[Código Institucional]],#REF!,#REF!)</f>
        <v>#REF!</v>
      </c>
      <c r="N206" s="55" t="e">
        <f>+LOOKUP(Tabla167[[#This Row],[Código Institucional]],#REF!,#REF!)</f>
        <v>#REF!</v>
      </c>
      <c r="O206" s="47" t="e">
        <f>+Tabla167[[#This Row],[Existencia ]]+Tabla167[[#This Row],[Entradas]]-Tabla167[[#This Row],[Salidas]]</f>
        <v>#REF!</v>
      </c>
    </row>
    <row r="207" spans="3:15" s="46" customFormat="1" ht="15.75" hidden="1">
      <c r="C207" s="57">
        <v>42496</v>
      </c>
      <c r="D207" s="57">
        <v>42263</v>
      </c>
      <c r="E207" s="58" t="s">
        <v>189</v>
      </c>
      <c r="F207" s="59" t="s">
        <v>503</v>
      </c>
      <c r="G207" s="61" t="s">
        <v>504</v>
      </c>
      <c r="H207" s="60" t="s">
        <v>170</v>
      </c>
      <c r="I207" s="91">
        <v>16689.919999999998</v>
      </c>
      <c r="J207" s="153">
        <f>+Tabla167[[#This Row],[Costo Unitario en RD$]]*Tabla167[[#This Row],[Existencia.]]</f>
        <v>0</v>
      </c>
      <c r="K207" s="155">
        <v>0</v>
      </c>
      <c r="L207" s="60">
        <v>2</v>
      </c>
      <c r="M207" s="54" t="e">
        <f>+LOOKUP(Tabla167[[#This Row],[Código Institucional]],#REF!,#REF!)</f>
        <v>#REF!</v>
      </c>
      <c r="N207" s="55" t="e">
        <f>+LOOKUP(Tabla167[[#This Row],[Código Institucional]],#REF!,#REF!)</f>
        <v>#REF!</v>
      </c>
      <c r="O207" s="47" t="e">
        <f>+Tabla167[[#This Row],[Existencia ]]+Tabla167[[#This Row],[Entradas]]-Tabla167[[#This Row],[Salidas]]</f>
        <v>#REF!</v>
      </c>
    </row>
    <row r="208" spans="3:15" s="46" customFormat="1" ht="15.75" customHeight="1">
      <c r="C208" s="57">
        <v>42496</v>
      </c>
      <c r="D208" s="57">
        <v>41418</v>
      </c>
      <c r="E208" s="58" t="s">
        <v>387</v>
      </c>
      <c r="F208" s="62" t="s">
        <v>505</v>
      </c>
      <c r="G208" s="63" t="s">
        <v>506</v>
      </c>
      <c r="H208" s="60" t="s">
        <v>170</v>
      </c>
      <c r="I208" s="91">
        <v>11438.74</v>
      </c>
      <c r="J208" s="53">
        <f>+Tabla167[[#This Row],[Costo Unitario en RD$]]*Tabla167[[#This Row],[Existencia.]]</f>
        <v>11438.74</v>
      </c>
      <c r="K208" s="155">
        <v>1</v>
      </c>
      <c r="L208" s="60">
        <v>1</v>
      </c>
      <c r="M208" s="54" t="e">
        <f>+LOOKUP(Tabla167[[#This Row],[Código Institucional]],#REF!,#REF!)</f>
        <v>#REF!</v>
      </c>
      <c r="N208" s="55" t="e">
        <f>+LOOKUP(Tabla167[[#This Row],[Código Institucional]],#REF!,#REF!)</f>
        <v>#REF!</v>
      </c>
      <c r="O208" s="47" t="e">
        <f>+Tabla167[[#This Row],[Existencia ]]+Tabla167[[#This Row],[Entradas]]-Tabla167[[#This Row],[Salidas]]</f>
        <v>#REF!</v>
      </c>
    </row>
    <row r="209" spans="3:15" s="46" customFormat="1" ht="15.75">
      <c r="C209" s="57">
        <v>44145</v>
      </c>
      <c r="D209" s="57">
        <v>42520</v>
      </c>
      <c r="E209" s="58" t="s">
        <v>189</v>
      </c>
      <c r="F209" s="59" t="s">
        <v>507</v>
      </c>
      <c r="G209" s="63" t="s">
        <v>508</v>
      </c>
      <c r="H209" s="60" t="s">
        <v>170</v>
      </c>
      <c r="I209" s="91">
        <v>4720</v>
      </c>
      <c r="J209" s="53">
        <f>+Tabla167[[#This Row],[Costo Unitario en RD$]]*Tabla167[[#This Row],[Existencia.]]</f>
        <v>9440</v>
      </c>
      <c r="K209" s="155">
        <v>2</v>
      </c>
      <c r="L209" s="60">
        <v>2</v>
      </c>
      <c r="M209" s="54" t="e">
        <f>+LOOKUP(Tabla167[[#This Row],[Código Institucional]],#REF!,#REF!)</f>
        <v>#REF!</v>
      </c>
      <c r="N209" s="55" t="e">
        <f>+LOOKUP(Tabla167[[#This Row],[Código Institucional]],#REF!,#REF!)</f>
        <v>#REF!</v>
      </c>
      <c r="O209" s="47" t="e">
        <f>+Tabla167[[#This Row],[Existencia ]]+Tabla167[[#This Row],[Entradas]]-Tabla167[[#This Row],[Salidas]]</f>
        <v>#REF!</v>
      </c>
    </row>
    <row r="210" spans="3:15" s="46" customFormat="1" ht="15.75">
      <c r="C210" s="57">
        <v>44461</v>
      </c>
      <c r="D210" s="57">
        <v>42972</v>
      </c>
      <c r="E210" s="58" t="s">
        <v>303</v>
      </c>
      <c r="F210" s="62" t="s">
        <v>509</v>
      </c>
      <c r="G210" s="50" t="s">
        <v>510</v>
      </c>
      <c r="H210" s="60" t="s">
        <v>170</v>
      </c>
      <c r="I210" s="91">
        <v>947.8</v>
      </c>
      <c r="J210" s="53">
        <f>+Tabla167[[#This Row],[Costo Unitario en RD$]]*Tabla167[[#This Row],[Existencia.]]</f>
        <v>23695</v>
      </c>
      <c r="K210" s="155">
        <v>25</v>
      </c>
      <c r="L210" s="60">
        <v>17</v>
      </c>
      <c r="M210" s="54" t="e">
        <f>+LOOKUP(Tabla167[[#This Row],[Código Institucional]],#REF!,#REF!)</f>
        <v>#REF!</v>
      </c>
      <c r="N210" s="55" t="e">
        <f>+LOOKUP(Tabla167[[#This Row],[Código Institucional]],#REF!,#REF!)</f>
        <v>#REF!</v>
      </c>
      <c r="O210" s="47" t="e">
        <f>+Tabla167[[#This Row],[Existencia ]]+Tabla167[[#This Row],[Entradas]]-Tabla167[[#This Row],[Salidas]]</f>
        <v>#REF!</v>
      </c>
    </row>
    <row r="211" spans="3:15" s="46" customFormat="1" ht="15.75">
      <c r="C211" s="57">
        <v>42947</v>
      </c>
      <c r="D211" s="57">
        <v>42520</v>
      </c>
      <c r="E211" s="58" t="s">
        <v>303</v>
      </c>
      <c r="F211" s="62" t="s">
        <v>73</v>
      </c>
      <c r="G211" s="61" t="s">
        <v>511</v>
      </c>
      <c r="H211" s="60" t="s">
        <v>170</v>
      </c>
      <c r="I211" s="91">
        <v>422.44</v>
      </c>
      <c r="J211" s="53">
        <f>+Tabla167[[#This Row],[Costo Unitario en RD$]]*Tabla167[[#This Row],[Existencia.]]</f>
        <v>844.88</v>
      </c>
      <c r="K211" s="155">
        <v>2</v>
      </c>
      <c r="L211" s="60">
        <v>2</v>
      </c>
      <c r="M211" s="54" t="e">
        <f>+LOOKUP(Tabla167[[#This Row],[Código Institucional]],#REF!,#REF!)</f>
        <v>#REF!</v>
      </c>
      <c r="N211" s="55" t="e">
        <f>+LOOKUP(Tabla167[[#This Row],[Código Institucional]],#REF!,#REF!)</f>
        <v>#REF!</v>
      </c>
      <c r="O211" s="56" t="e">
        <f>+Tabla167[[#This Row],[Existencia ]]+Tabla167[[#This Row],[Entradas]]-Tabla167[[#This Row],[Salidas]]</f>
        <v>#REF!</v>
      </c>
    </row>
    <row r="212" spans="3:15" s="46" customFormat="1" ht="15.75">
      <c r="C212" s="57">
        <v>40816</v>
      </c>
      <c r="D212" s="57">
        <v>42496</v>
      </c>
      <c r="E212" s="58" t="s">
        <v>187</v>
      </c>
      <c r="F212" s="62" t="s">
        <v>512</v>
      </c>
      <c r="G212" s="63" t="s">
        <v>513</v>
      </c>
      <c r="H212" s="60" t="s">
        <v>170</v>
      </c>
      <c r="I212" s="91">
        <v>1605</v>
      </c>
      <c r="J212" s="53">
        <f>+Tabla167[[#This Row],[Costo Unitario en RD$]]*Tabla167[[#This Row],[Existencia.]]</f>
        <v>138030</v>
      </c>
      <c r="K212" s="155">
        <v>86</v>
      </c>
      <c r="L212" s="60">
        <v>114</v>
      </c>
      <c r="M212" s="54" t="e">
        <f>+LOOKUP(Tabla167[[#This Row],[Código Institucional]],#REF!,#REF!)</f>
        <v>#REF!</v>
      </c>
      <c r="N212" s="55" t="e">
        <f>+LOOKUP(Tabla167[[#This Row],[Código Institucional]],#REF!,#REF!)</f>
        <v>#REF!</v>
      </c>
      <c r="O212" s="47" t="e">
        <f>+Tabla167[[#This Row],[Existencia ]]+Tabla167[[#This Row],[Entradas]]-Tabla167[[#This Row],[Salidas]]</f>
        <v>#REF!</v>
      </c>
    </row>
    <row r="213" spans="3:15" s="46" customFormat="1" ht="15.75" hidden="1">
      <c r="C213" s="57">
        <v>40816</v>
      </c>
      <c r="D213" s="57">
        <v>42520</v>
      </c>
      <c r="E213" s="58" t="s">
        <v>403</v>
      </c>
      <c r="F213" s="62" t="s">
        <v>514</v>
      </c>
      <c r="G213" s="63" t="s">
        <v>515</v>
      </c>
      <c r="H213" s="60" t="s">
        <v>170</v>
      </c>
      <c r="I213" s="91">
        <v>8500</v>
      </c>
      <c r="J213" s="153">
        <f>+Tabla167[[#This Row],[Costo Unitario en RD$]]*Tabla167[[#This Row],[Existencia.]]</f>
        <v>0</v>
      </c>
      <c r="K213" s="155">
        <v>0</v>
      </c>
      <c r="L213" s="60">
        <v>2</v>
      </c>
      <c r="M213" s="54" t="e">
        <f>+LOOKUP(Tabla167[[#This Row],[Código Institucional]],#REF!,#REF!)</f>
        <v>#REF!</v>
      </c>
      <c r="N213" s="55" t="e">
        <f>+LOOKUP(Tabla167[[#This Row],[Código Institucional]],#REF!,#REF!)</f>
        <v>#REF!</v>
      </c>
      <c r="O213" s="56" t="e">
        <f>+Tabla167[[#This Row],[Existencia ]]+Tabla167[[#This Row],[Entradas]]-Tabla167[[#This Row],[Salidas]]</f>
        <v>#REF!</v>
      </c>
    </row>
    <row r="214" spans="3:15" s="46" customFormat="1" ht="15.75" hidden="1">
      <c r="C214" s="57">
        <v>44145</v>
      </c>
      <c r="D214" s="57">
        <v>43033</v>
      </c>
      <c r="E214" s="58" t="s">
        <v>178</v>
      </c>
      <c r="F214" s="59" t="s">
        <v>516</v>
      </c>
      <c r="G214" s="61" t="s">
        <v>517</v>
      </c>
      <c r="H214" s="60" t="s">
        <v>170</v>
      </c>
      <c r="I214" s="91">
        <v>69000</v>
      </c>
      <c r="J214" s="153">
        <f>+Tabla167[[#This Row],[Costo Unitario en RD$]]*Tabla167[[#This Row],[Existencia.]]</f>
        <v>0</v>
      </c>
      <c r="K214" s="155">
        <v>0</v>
      </c>
      <c r="L214" s="60">
        <v>10</v>
      </c>
      <c r="M214" s="54" t="e">
        <f>+LOOKUP(Tabla167[[#This Row],[Código Institucional]],#REF!,#REF!)</f>
        <v>#REF!</v>
      </c>
      <c r="N214" s="55" t="e">
        <f>+LOOKUP(Tabla167[[#This Row],[Código Institucional]],#REF!,#REF!)</f>
        <v>#REF!</v>
      </c>
      <c r="O214" s="47" t="e">
        <f>+Tabla167[[#This Row],[Existencia ]]+Tabla167[[#This Row],[Entradas]]-Tabla167[[#This Row],[Salidas]]</f>
        <v>#REF!</v>
      </c>
    </row>
    <row r="215" spans="3:15" s="46" customFormat="1" ht="15.75">
      <c r="C215" s="57">
        <v>44049</v>
      </c>
      <c r="D215" s="57">
        <v>38968</v>
      </c>
      <c r="E215" s="58" t="s">
        <v>419</v>
      </c>
      <c r="F215" s="59" t="s">
        <v>518</v>
      </c>
      <c r="G215" s="61" t="s">
        <v>519</v>
      </c>
      <c r="H215" s="60" t="s">
        <v>170</v>
      </c>
      <c r="I215" s="91">
        <v>10502</v>
      </c>
      <c r="J215" s="53">
        <f>+Tabla167[[#This Row],[Costo Unitario en RD$]]*Tabla167[[#This Row],[Existencia.]]</f>
        <v>31506</v>
      </c>
      <c r="K215" s="155">
        <v>3</v>
      </c>
      <c r="L215" s="60">
        <v>4</v>
      </c>
      <c r="M215" s="54" t="e">
        <f>+LOOKUP(Tabla167[[#This Row],[Código Institucional]],#REF!,#REF!)</f>
        <v>#REF!</v>
      </c>
      <c r="N215" s="55" t="e">
        <f>+LOOKUP(Tabla167[[#This Row],[Código Institucional]],#REF!,#REF!)</f>
        <v>#REF!</v>
      </c>
      <c r="O215" s="47" t="e">
        <f>+Tabla167[[#This Row],[Existencia ]]+Tabla167[[#This Row],[Entradas]]-Tabla167[[#This Row],[Salidas]]</f>
        <v>#REF!</v>
      </c>
    </row>
    <row r="216" spans="3:15" s="46" customFormat="1" ht="15.75">
      <c r="C216" s="57">
        <v>43307</v>
      </c>
      <c r="D216" s="57">
        <v>42520</v>
      </c>
      <c r="E216" s="58" t="s">
        <v>419</v>
      </c>
      <c r="F216" s="59" t="s">
        <v>520</v>
      </c>
      <c r="G216" s="61" t="s">
        <v>521</v>
      </c>
      <c r="H216" s="60" t="s">
        <v>170</v>
      </c>
      <c r="I216" s="91">
        <v>10561</v>
      </c>
      <c r="J216" s="53">
        <f>+Tabla167[[#This Row],[Costo Unitario en RD$]]*Tabla167[[#This Row],[Existencia.]]</f>
        <v>84488</v>
      </c>
      <c r="K216" s="155">
        <v>8</v>
      </c>
      <c r="L216" s="60">
        <v>7</v>
      </c>
      <c r="M216" s="54" t="e">
        <f>+LOOKUP(Tabla167[[#This Row],[Código Institucional]],#REF!,#REF!)</f>
        <v>#REF!</v>
      </c>
      <c r="N216" s="55" t="e">
        <f>+LOOKUP(Tabla167[[#This Row],[Código Institucional]],#REF!,#REF!)</f>
        <v>#REF!</v>
      </c>
      <c r="O216" s="47" t="e">
        <f>+Tabla167[[#This Row],[Existencia ]]+Tabla167[[#This Row],[Entradas]]-Tabla167[[#This Row],[Salidas]]</f>
        <v>#REF!</v>
      </c>
    </row>
    <row r="217" spans="3:15" s="46" customFormat="1" ht="15.75">
      <c r="C217" s="57">
        <v>41530</v>
      </c>
      <c r="D217" s="57">
        <v>42782</v>
      </c>
      <c r="E217" s="58" t="s">
        <v>167</v>
      </c>
      <c r="F217" s="62" t="s">
        <v>522</v>
      </c>
      <c r="G217" s="63" t="s">
        <v>523</v>
      </c>
      <c r="H217" s="60" t="s">
        <v>170</v>
      </c>
      <c r="I217" s="91">
        <v>9310.9500000000007</v>
      </c>
      <c r="J217" s="53">
        <f>+Tabla167[[#This Row],[Costo Unitario en RD$]]*Tabla167[[#This Row],[Existencia.]]</f>
        <v>130353.30000000002</v>
      </c>
      <c r="K217" s="155">
        <v>14</v>
      </c>
      <c r="L217" s="60">
        <v>9</v>
      </c>
      <c r="M217" s="54" t="e">
        <f>+LOOKUP(Tabla167[[#This Row],[Código Institucional]],#REF!,#REF!)</f>
        <v>#REF!</v>
      </c>
      <c r="N217" s="55" t="e">
        <f>+LOOKUP(Tabla167[[#This Row],[Código Institucional]],#REF!,#REF!)</f>
        <v>#REF!</v>
      </c>
      <c r="O217" s="47" t="e">
        <f>+Tabla167[[#This Row],[Existencia ]]+Tabla167[[#This Row],[Entradas]]-Tabla167[[#This Row],[Salidas]]</f>
        <v>#REF!</v>
      </c>
    </row>
    <row r="218" spans="3:15" s="46" customFormat="1" ht="15.75" customHeight="1">
      <c r="C218" s="57">
        <v>42520</v>
      </c>
      <c r="D218" s="57">
        <v>42520</v>
      </c>
      <c r="E218" s="58" t="s">
        <v>229</v>
      </c>
      <c r="F218" s="59" t="s">
        <v>524</v>
      </c>
      <c r="G218" s="50" t="s">
        <v>525</v>
      </c>
      <c r="H218" s="60" t="s">
        <v>170</v>
      </c>
      <c r="I218" s="91">
        <v>59</v>
      </c>
      <c r="J218" s="53">
        <f>+Tabla167[[#This Row],[Costo Unitario en RD$]]*Tabla167[[#This Row],[Existencia.]]</f>
        <v>885</v>
      </c>
      <c r="K218" s="155">
        <v>15</v>
      </c>
      <c r="L218" s="60">
        <v>15</v>
      </c>
      <c r="M218" s="54" t="e">
        <f>+LOOKUP(Tabla167[[#This Row],[Código Institucional]],#REF!,#REF!)</f>
        <v>#REF!</v>
      </c>
      <c r="N218" s="55" t="e">
        <f>+LOOKUP(Tabla167[[#This Row],[Código Institucional]],#REF!,#REF!)</f>
        <v>#REF!</v>
      </c>
      <c r="O218" s="47" t="e">
        <f>+Tabla167[[#This Row],[Existencia ]]+Tabla167[[#This Row],[Entradas]]-Tabla167[[#This Row],[Salidas]]</f>
        <v>#REF!</v>
      </c>
    </row>
    <row r="219" spans="3:15" s="46" customFormat="1" ht="15.75">
      <c r="C219" s="57">
        <v>42496</v>
      </c>
      <c r="D219" s="57">
        <v>43419</v>
      </c>
      <c r="E219" s="58" t="s">
        <v>171</v>
      </c>
      <c r="F219" s="59" t="s">
        <v>526</v>
      </c>
      <c r="G219" s="61" t="s">
        <v>527</v>
      </c>
      <c r="H219" s="60" t="s">
        <v>170</v>
      </c>
      <c r="I219" s="91">
        <v>2419</v>
      </c>
      <c r="J219" s="53">
        <f>+Tabla167[[#This Row],[Costo Unitario en RD$]]*Tabla167[[#This Row],[Existencia.]]</f>
        <v>200777</v>
      </c>
      <c r="K219" s="155">
        <v>83</v>
      </c>
      <c r="L219" s="60">
        <v>90</v>
      </c>
      <c r="M219" s="54" t="e">
        <f>+LOOKUP(Tabla167[[#This Row],[Código Institucional]],#REF!,#REF!)</f>
        <v>#REF!</v>
      </c>
      <c r="N219" s="55" t="e">
        <f>+LOOKUP(Tabla167[[#This Row],[Código Institucional]],#REF!,#REF!)</f>
        <v>#REF!</v>
      </c>
      <c r="O219" s="56" t="e">
        <f>+Tabla167[[#This Row],[Existencia ]]+Tabla167[[#This Row],[Entradas]]-Tabla167[[#This Row],[Salidas]]</f>
        <v>#REF!</v>
      </c>
    </row>
    <row r="220" spans="3:15" s="46" customFormat="1" ht="15.75">
      <c r="C220" s="57">
        <v>43059</v>
      </c>
      <c r="D220" s="57">
        <v>42305</v>
      </c>
      <c r="E220" s="58" t="s">
        <v>171</v>
      </c>
      <c r="F220" s="59" t="s">
        <v>528</v>
      </c>
      <c r="G220" s="61" t="s">
        <v>529</v>
      </c>
      <c r="H220" s="60" t="s">
        <v>170</v>
      </c>
      <c r="I220" s="91">
        <v>2124</v>
      </c>
      <c r="J220" s="53">
        <f>+Tabla167[[#This Row],[Costo Unitario en RD$]]*Tabla167[[#This Row],[Existencia.]]</f>
        <v>93456</v>
      </c>
      <c r="K220" s="155">
        <v>44</v>
      </c>
      <c r="L220" s="60">
        <v>70</v>
      </c>
      <c r="M220" s="54" t="e">
        <f>+LOOKUP(Tabla167[[#This Row],[Código Institucional]],#REF!,#REF!)</f>
        <v>#REF!</v>
      </c>
      <c r="N220" s="55" t="e">
        <f>+LOOKUP(Tabla167[[#This Row],[Código Institucional]],#REF!,#REF!)</f>
        <v>#REF!</v>
      </c>
      <c r="O220" s="47" t="e">
        <f>+Tabla167[[#This Row],[Existencia ]]+Tabla167[[#This Row],[Entradas]]-Tabla167[[#This Row],[Salidas]]</f>
        <v>#REF!</v>
      </c>
    </row>
    <row r="221" spans="3:15" s="46" customFormat="1" ht="15.75">
      <c r="C221" s="57">
        <v>42496</v>
      </c>
      <c r="D221" s="57">
        <v>42850</v>
      </c>
      <c r="E221" s="58" t="s">
        <v>187</v>
      </c>
      <c r="F221" s="62" t="s">
        <v>530</v>
      </c>
      <c r="G221" s="63" t="s">
        <v>531</v>
      </c>
      <c r="H221" s="60" t="s">
        <v>170</v>
      </c>
      <c r="I221" s="91">
        <v>65.44</v>
      </c>
      <c r="J221" s="53">
        <f>+Tabla167[[#This Row],[Costo Unitario en RD$]]*Tabla167[[#This Row],[Existencia.]]</f>
        <v>18977.599999999999</v>
      </c>
      <c r="K221" s="155">
        <v>290</v>
      </c>
      <c r="L221" s="60">
        <v>362</v>
      </c>
      <c r="M221" s="54" t="e">
        <f>+LOOKUP(Tabla167[[#This Row],[Código Institucional]],#REF!,#REF!)</f>
        <v>#REF!</v>
      </c>
      <c r="N221" s="55" t="e">
        <f>+LOOKUP(Tabla167[[#This Row],[Código Institucional]],#REF!,#REF!)</f>
        <v>#REF!</v>
      </c>
      <c r="O221" s="47" t="e">
        <f>+Tabla167[[#This Row],[Existencia ]]+Tabla167[[#This Row],[Entradas]]-Tabla167[[#This Row],[Salidas]]</f>
        <v>#REF!</v>
      </c>
    </row>
    <row r="222" spans="3:15" s="46" customFormat="1" ht="15.75">
      <c r="C222" s="57">
        <v>42496</v>
      </c>
      <c r="D222" s="57">
        <v>44483</v>
      </c>
      <c r="E222" s="58" t="s">
        <v>358</v>
      </c>
      <c r="F222" s="59" t="s">
        <v>83</v>
      </c>
      <c r="G222" s="50" t="s">
        <v>84</v>
      </c>
      <c r="H222" s="60" t="s">
        <v>170</v>
      </c>
      <c r="I222" s="91">
        <v>62.03</v>
      </c>
      <c r="J222" s="53">
        <f>+Tabla167[[#This Row],[Costo Unitario en RD$]]*Tabla167[[#This Row],[Existencia.]]</f>
        <v>1674.81</v>
      </c>
      <c r="K222" s="155">
        <v>27</v>
      </c>
      <c r="L222" s="60">
        <v>63</v>
      </c>
      <c r="M222" s="54" t="e">
        <f>+LOOKUP(Tabla167[[#This Row],[Código Institucional]],#REF!,#REF!)</f>
        <v>#REF!</v>
      </c>
      <c r="N222" s="55" t="e">
        <f>+LOOKUP(Tabla167[[#This Row],[Código Institucional]],#REF!,#REF!)</f>
        <v>#REF!</v>
      </c>
      <c r="O222" s="47" t="e">
        <f>+Tabla167[[#This Row],[Existencia ]]+Tabla167[[#This Row],[Entradas]]-Tabla167[[#This Row],[Salidas]]</f>
        <v>#REF!</v>
      </c>
    </row>
    <row r="223" spans="3:15" s="46" customFormat="1" ht="15.75">
      <c r="C223" s="57">
        <v>43059</v>
      </c>
      <c r="D223" s="57">
        <v>42263</v>
      </c>
      <c r="E223" s="58" t="s">
        <v>254</v>
      </c>
      <c r="F223" s="62" t="s">
        <v>532</v>
      </c>
      <c r="G223" s="63" t="s">
        <v>533</v>
      </c>
      <c r="H223" s="60" t="s">
        <v>170</v>
      </c>
      <c r="I223" s="91">
        <v>600</v>
      </c>
      <c r="J223" s="53">
        <f>+Tabla167[[#This Row],[Costo Unitario en RD$]]*Tabla167[[#This Row],[Existencia.]]</f>
        <v>28200</v>
      </c>
      <c r="K223" s="155">
        <v>47</v>
      </c>
      <c r="L223" s="60">
        <v>47</v>
      </c>
      <c r="M223" s="54" t="e">
        <f>+LOOKUP(Tabla167[[#This Row],[Código Institucional]],#REF!,#REF!)</f>
        <v>#REF!</v>
      </c>
      <c r="N223" s="55" t="e">
        <f>+LOOKUP(Tabla167[[#This Row],[Código Institucional]],#REF!,#REF!)</f>
        <v>#REF!</v>
      </c>
      <c r="O223" s="47" t="e">
        <f>+Tabla167[[#This Row],[Existencia ]]+Tabla167[[#This Row],[Entradas]]-Tabla167[[#This Row],[Salidas]]</f>
        <v>#REF!</v>
      </c>
    </row>
    <row r="224" spans="3:15" s="46" customFormat="1" ht="15.75">
      <c r="C224" s="57">
        <v>43062</v>
      </c>
      <c r="D224" s="57">
        <v>43034</v>
      </c>
      <c r="E224" s="58" t="s">
        <v>187</v>
      </c>
      <c r="F224" s="62" t="s">
        <v>534</v>
      </c>
      <c r="G224" s="63" t="s">
        <v>535</v>
      </c>
      <c r="H224" s="60" t="s">
        <v>170</v>
      </c>
      <c r="I224" s="91">
        <v>1551.78</v>
      </c>
      <c r="J224" s="53">
        <f>+Tabla167[[#This Row],[Costo Unitario en RD$]]*Tabla167[[#This Row],[Existencia.]]</f>
        <v>7758.9</v>
      </c>
      <c r="K224" s="155">
        <v>5</v>
      </c>
      <c r="L224" s="60">
        <v>5</v>
      </c>
      <c r="M224" s="54" t="e">
        <f>+LOOKUP(Tabla167[[#This Row],[Código Institucional]],#REF!,#REF!)</f>
        <v>#REF!</v>
      </c>
      <c r="N224" s="55" t="e">
        <f>+LOOKUP(Tabla167[[#This Row],[Código Institucional]],#REF!,#REF!)</f>
        <v>#REF!</v>
      </c>
      <c r="O224" s="47" t="e">
        <f>+Tabla167[[#This Row],[Existencia ]]+Tabla167[[#This Row],[Entradas]]-Tabla167[[#This Row],[Salidas]]</f>
        <v>#REF!</v>
      </c>
    </row>
    <row r="225" spans="3:15" s="46" customFormat="1" ht="15.75" hidden="1">
      <c r="C225" s="57">
        <v>42496</v>
      </c>
      <c r="D225" s="57">
        <v>43034</v>
      </c>
      <c r="E225" s="58" t="s">
        <v>171</v>
      </c>
      <c r="F225" s="59" t="s">
        <v>52</v>
      </c>
      <c r="G225" s="61" t="s">
        <v>536</v>
      </c>
      <c r="H225" s="60" t="s">
        <v>170</v>
      </c>
      <c r="I225" s="91">
        <v>116.82</v>
      </c>
      <c r="J225" s="153">
        <f>+Tabla167[[#This Row],[Costo Unitario en RD$]]*Tabla167[[#This Row],[Existencia.]]</f>
        <v>0</v>
      </c>
      <c r="K225" s="155">
        <v>0</v>
      </c>
      <c r="L225" s="60">
        <v>31</v>
      </c>
      <c r="M225" s="54" t="e">
        <f>+LOOKUP(Tabla167[[#This Row],[Código Institucional]],#REF!,#REF!)</f>
        <v>#REF!</v>
      </c>
      <c r="N225" s="55" t="e">
        <f>+LOOKUP(Tabla167[[#This Row],[Código Institucional]],#REF!,#REF!)</f>
        <v>#REF!</v>
      </c>
      <c r="O225" s="47" t="e">
        <f>+Tabla167[[#This Row],[Existencia ]]+Tabla167[[#This Row],[Entradas]]-Tabla167[[#This Row],[Salidas]]</f>
        <v>#REF!</v>
      </c>
    </row>
    <row r="226" spans="3:15" s="46" customFormat="1" ht="15.75">
      <c r="C226" s="57">
        <v>41907</v>
      </c>
      <c r="D226" s="57">
        <v>43752</v>
      </c>
      <c r="E226" s="58" t="s">
        <v>403</v>
      </c>
      <c r="F226" s="59" t="s">
        <v>537</v>
      </c>
      <c r="G226" s="50" t="s">
        <v>538</v>
      </c>
      <c r="H226" s="60" t="s">
        <v>170</v>
      </c>
      <c r="I226" s="91">
        <v>1191.8</v>
      </c>
      <c r="J226" s="53">
        <f>+Tabla167[[#This Row],[Costo Unitario en RD$]]*Tabla167[[#This Row],[Existencia.]]</f>
        <v>33370.400000000001</v>
      </c>
      <c r="K226" s="155">
        <v>28</v>
      </c>
      <c r="L226" s="60">
        <v>85</v>
      </c>
      <c r="M226" s="54" t="e">
        <f>+LOOKUP(Tabla167[[#This Row],[Código Institucional]],#REF!,#REF!)</f>
        <v>#REF!</v>
      </c>
      <c r="N226" s="55" t="e">
        <f>+LOOKUP(Tabla167[[#This Row],[Código Institucional]],#REF!,#REF!)</f>
        <v>#REF!</v>
      </c>
      <c r="O226" s="47" t="e">
        <f>+Tabla167[[#This Row],[Existencia ]]+Tabla167[[#This Row],[Entradas]]-Tabla167[[#This Row],[Salidas]]</f>
        <v>#REF!</v>
      </c>
    </row>
    <row r="227" spans="3:15" s="46" customFormat="1" ht="15.75" hidden="1">
      <c r="C227" s="57">
        <v>43411</v>
      </c>
      <c r="D227" s="57">
        <v>43752</v>
      </c>
      <c r="E227" s="58" t="s">
        <v>400</v>
      </c>
      <c r="F227" s="59" t="s">
        <v>539</v>
      </c>
      <c r="G227" s="61" t="s">
        <v>540</v>
      </c>
      <c r="H227" s="60" t="s">
        <v>170</v>
      </c>
      <c r="I227" s="91">
        <v>363.44</v>
      </c>
      <c r="J227" s="153">
        <f>+Tabla167[[#This Row],[Costo Unitario en RD$]]*Tabla167[[#This Row],[Existencia.]]</f>
        <v>0</v>
      </c>
      <c r="K227" s="155">
        <v>0</v>
      </c>
      <c r="L227" s="60">
        <v>0</v>
      </c>
      <c r="M227" s="54" t="e">
        <f>+LOOKUP(Tabla167[[#This Row],[Código Institucional]],#REF!,#REF!)</f>
        <v>#REF!</v>
      </c>
      <c r="N227" s="55" t="e">
        <f>+LOOKUP(Tabla167[[#This Row],[Código Institucional]],#REF!,#REF!)</f>
        <v>#REF!</v>
      </c>
      <c r="O227" s="47" t="e">
        <f>+Tabla167[[#This Row],[Existencia ]]+Tabla167[[#This Row],[Entradas]]-Tabla167[[#This Row],[Salidas]]</f>
        <v>#REF!</v>
      </c>
    </row>
    <row r="228" spans="3:15" s="46" customFormat="1" ht="15.75" hidden="1">
      <c r="C228" s="57">
        <v>44145</v>
      </c>
      <c r="D228" s="57">
        <v>43752</v>
      </c>
      <c r="E228" s="58" t="s">
        <v>400</v>
      </c>
      <c r="F228" s="59" t="s">
        <v>27</v>
      </c>
      <c r="G228" s="61" t="s">
        <v>541</v>
      </c>
      <c r="H228" s="60" t="s">
        <v>170</v>
      </c>
      <c r="I228" s="91">
        <v>0</v>
      </c>
      <c r="J228" s="153">
        <f>+Tabla167[[#This Row],[Costo Unitario en RD$]]*Tabla167[[#This Row],[Existencia.]]</f>
        <v>0</v>
      </c>
      <c r="K228" s="155">
        <v>0</v>
      </c>
      <c r="L228" s="60">
        <v>236</v>
      </c>
      <c r="M228" s="54" t="e">
        <f>+LOOKUP(Tabla167[[#This Row],[Código Institucional]],#REF!,#REF!)</f>
        <v>#REF!</v>
      </c>
      <c r="N228" s="55" t="e">
        <f>+LOOKUP(Tabla167[[#This Row],[Código Institucional]],#REF!,#REF!)</f>
        <v>#REF!</v>
      </c>
      <c r="O228" s="56" t="e">
        <f>+Tabla167[[#This Row],[Existencia ]]+Tabla167[[#This Row],[Entradas]]-Tabla167[[#This Row],[Salidas]]</f>
        <v>#REF!</v>
      </c>
    </row>
    <row r="229" spans="3:15" s="46" customFormat="1" ht="15.75">
      <c r="C229" s="57">
        <v>44354</v>
      </c>
      <c r="D229" s="57">
        <v>43752</v>
      </c>
      <c r="E229" s="58" t="s">
        <v>400</v>
      </c>
      <c r="F229" s="59" t="s">
        <v>32</v>
      </c>
      <c r="G229" s="61" t="s">
        <v>542</v>
      </c>
      <c r="H229" s="60" t="s">
        <v>170</v>
      </c>
      <c r="I229" s="91">
        <v>1268.5</v>
      </c>
      <c r="J229" s="53">
        <f>+Tabla167[[#This Row],[Costo Unitario en RD$]]*Tabla167[[#This Row],[Existencia.]]</f>
        <v>293023.5</v>
      </c>
      <c r="K229" s="155">
        <v>231</v>
      </c>
      <c r="L229" s="60">
        <v>160</v>
      </c>
      <c r="M229" s="54" t="e">
        <f>+LOOKUP(Tabla167[[#This Row],[Código Institucional]],#REF!,#REF!)</f>
        <v>#REF!</v>
      </c>
      <c r="N229" s="55" t="e">
        <f>+LOOKUP(Tabla167[[#This Row],[Código Institucional]],#REF!,#REF!)</f>
        <v>#REF!</v>
      </c>
      <c r="O229" s="47" t="e">
        <f>+Tabla167[[#This Row],[Existencia ]]+Tabla167[[#This Row],[Entradas]]-Tabla167[[#This Row],[Salidas]]</f>
        <v>#REF!</v>
      </c>
    </row>
    <row r="230" spans="3:15" s="46" customFormat="1" ht="15.75">
      <c r="C230" s="57">
        <v>44364</v>
      </c>
      <c r="D230" s="57">
        <v>43752</v>
      </c>
      <c r="E230" s="58" t="s">
        <v>400</v>
      </c>
      <c r="F230" s="59" t="s">
        <v>71</v>
      </c>
      <c r="G230" s="63" t="s">
        <v>543</v>
      </c>
      <c r="H230" s="60" t="s">
        <v>170</v>
      </c>
      <c r="I230" s="91">
        <v>1908.19</v>
      </c>
      <c r="J230" s="53">
        <f>+Tabla167[[#This Row],[Costo Unitario en RD$]]*Tabla167[[#This Row],[Existencia.]]</f>
        <v>362556.10000000003</v>
      </c>
      <c r="K230" s="155">
        <v>190</v>
      </c>
      <c r="L230" s="60">
        <v>322</v>
      </c>
      <c r="M230" s="54" t="e">
        <f>+LOOKUP(Tabla167[[#This Row],[Código Institucional]],#REF!,#REF!)</f>
        <v>#REF!</v>
      </c>
      <c r="N230" s="55" t="e">
        <f>+LOOKUP(Tabla167[[#This Row],[Código Institucional]],#REF!,#REF!)</f>
        <v>#REF!</v>
      </c>
      <c r="O230" s="47" t="e">
        <f>+Tabla167[[#This Row],[Existencia ]]+Tabla167[[#This Row],[Entradas]]-Tabla167[[#This Row],[Salidas]]</f>
        <v>#REF!</v>
      </c>
    </row>
    <row r="231" spans="3:15" s="46" customFormat="1" ht="15.75" customHeight="1">
      <c r="C231" s="57">
        <v>42520</v>
      </c>
      <c r="D231" s="57">
        <v>43038</v>
      </c>
      <c r="E231" s="58" t="s">
        <v>400</v>
      </c>
      <c r="F231" s="59" t="s">
        <v>127</v>
      </c>
      <c r="G231" s="50" t="s">
        <v>544</v>
      </c>
      <c r="H231" s="60" t="s">
        <v>170</v>
      </c>
      <c r="I231" s="91">
        <v>1019.52</v>
      </c>
      <c r="J231" s="53">
        <f>+Tabla167[[#This Row],[Costo Unitario en RD$]]*Tabla167[[#This Row],[Existencia.]]</f>
        <v>22429.439999999999</v>
      </c>
      <c r="K231" s="155">
        <v>22</v>
      </c>
      <c r="L231" s="60">
        <v>43</v>
      </c>
      <c r="M231" s="54" t="e">
        <f>+LOOKUP(Tabla167[[#This Row],[Código Institucional]],#REF!,#REF!)</f>
        <v>#REF!</v>
      </c>
      <c r="N231" s="55" t="e">
        <f>+LOOKUP(Tabla167[[#This Row],[Código Institucional]],#REF!,#REF!)</f>
        <v>#REF!</v>
      </c>
      <c r="O231" s="47" t="e">
        <f>+Tabla167[[#This Row],[Existencia ]]+Tabla167[[#This Row],[Entradas]]-Tabla167[[#This Row],[Salidas]]</f>
        <v>#REF!</v>
      </c>
    </row>
    <row r="232" spans="3:15" s="46" customFormat="1" ht="15.75">
      <c r="C232" s="57">
        <v>40816</v>
      </c>
      <c r="D232" s="57">
        <v>38968</v>
      </c>
      <c r="E232" s="58" t="s">
        <v>400</v>
      </c>
      <c r="F232" s="59" t="s">
        <v>152</v>
      </c>
      <c r="G232" s="50" t="s">
        <v>545</v>
      </c>
      <c r="H232" s="60" t="s">
        <v>170</v>
      </c>
      <c r="I232" s="91">
        <v>792.96</v>
      </c>
      <c r="J232" s="53">
        <f>+Tabla167[[#This Row],[Costo Unitario en RD$]]*Tabla167[[#This Row],[Existencia.]]</f>
        <v>30132.480000000003</v>
      </c>
      <c r="K232" s="155">
        <v>38</v>
      </c>
      <c r="L232" s="60">
        <v>41</v>
      </c>
      <c r="M232" s="54" t="e">
        <f>+LOOKUP(Tabla167[[#This Row],[Código Institucional]],#REF!,#REF!)</f>
        <v>#REF!</v>
      </c>
      <c r="N232" s="55" t="e">
        <f>+LOOKUP(Tabla167[[#This Row],[Código Institucional]],#REF!,#REF!)</f>
        <v>#REF!</v>
      </c>
      <c r="O232" s="47" t="e">
        <f>+Tabla167[[#This Row],[Existencia ]]+Tabla167[[#This Row],[Entradas]]-Tabla167[[#This Row],[Salidas]]</f>
        <v>#REF!</v>
      </c>
    </row>
    <row r="233" spans="3:15" s="46" customFormat="1" ht="15.75">
      <c r="C233" s="57">
        <v>42520</v>
      </c>
      <c r="D233" s="57">
        <v>43411</v>
      </c>
      <c r="E233" s="58" t="s">
        <v>400</v>
      </c>
      <c r="F233" s="59" t="s">
        <v>111</v>
      </c>
      <c r="G233" s="61" t="s">
        <v>546</v>
      </c>
      <c r="H233" s="60" t="s">
        <v>170</v>
      </c>
      <c r="I233" s="91">
        <v>190</v>
      </c>
      <c r="J233" s="53">
        <f>+Tabla167[[#This Row],[Costo Unitario en RD$]]*Tabla167[[#This Row],[Existencia.]]</f>
        <v>73150</v>
      </c>
      <c r="K233" s="155">
        <v>385</v>
      </c>
      <c r="L233" s="60">
        <v>563</v>
      </c>
      <c r="M233" s="54" t="e">
        <f>+LOOKUP(Tabla167[[#This Row],[Código Institucional]],#REF!,#REF!)</f>
        <v>#REF!</v>
      </c>
      <c r="N233" s="55" t="e">
        <f>+LOOKUP(Tabla167[[#This Row],[Código Institucional]],#REF!,#REF!)</f>
        <v>#REF!</v>
      </c>
      <c r="O233" s="47" t="e">
        <f>+Tabla167[[#This Row],[Existencia ]]+Tabla167[[#This Row],[Entradas]]-Tabla167[[#This Row],[Salidas]]</f>
        <v>#REF!</v>
      </c>
    </row>
    <row r="234" spans="3:15" s="46" customFormat="1" ht="15.75">
      <c r="C234" s="57">
        <v>41429</v>
      </c>
      <c r="D234" s="57">
        <v>43061</v>
      </c>
      <c r="E234" s="58" t="s">
        <v>400</v>
      </c>
      <c r="F234" s="59" t="s">
        <v>57</v>
      </c>
      <c r="G234" s="61" t="s">
        <v>547</v>
      </c>
      <c r="H234" s="60" t="s">
        <v>170</v>
      </c>
      <c r="I234" s="91">
        <v>1019.52</v>
      </c>
      <c r="J234" s="53">
        <f>+Tabla167[[#This Row],[Costo Unitario en RD$]]*Tabla167[[#This Row],[Existencia.]]</f>
        <v>281387.52000000002</v>
      </c>
      <c r="K234" s="155">
        <v>276</v>
      </c>
      <c r="L234" s="60">
        <v>325</v>
      </c>
      <c r="M234" s="54" t="e">
        <f>+LOOKUP(Tabla167[[#This Row],[Código Institucional]],#REF!,#REF!)</f>
        <v>#REF!</v>
      </c>
      <c r="N234" s="55" t="e">
        <f>+LOOKUP(Tabla167[[#This Row],[Código Institucional]],#REF!,#REF!)</f>
        <v>#REF!</v>
      </c>
      <c r="O234" s="47" t="e">
        <f>+Tabla167[[#This Row],[Existencia ]]+Tabla167[[#This Row],[Entradas]]-Tabla167[[#This Row],[Salidas]]</f>
        <v>#REF!</v>
      </c>
    </row>
    <row r="235" spans="3:15" s="46" customFormat="1" ht="15.75">
      <c r="C235" s="57">
        <v>41915</v>
      </c>
      <c r="D235" s="57">
        <v>43411</v>
      </c>
      <c r="E235" s="58" t="s">
        <v>400</v>
      </c>
      <c r="F235" s="59" t="s">
        <v>41</v>
      </c>
      <c r="G235" s="61" t="s">
        <v>548</v>
      </c>
      <c r="H235" s="60" t="s">
        <v>170</v>
      </c>
      <c r="I235" s="91">
        <v>458.15</v>
      </c>
      <c r="J235" s="53">
        <f>+Tabla167[[#This Row],[Costo Unitario en RD$]]*Tabla167[[#This Row],[Existencia.]]</f>
        <v>1374.4499999999998</v>
      </c>
      <c r="K235" s="155">
        <v>3</v>
      </c>
      <c r="L235" s="60">
        <v>9</v>
      </c>
      <c r="M235" s="54" t="e">
        <f>+LOOKUP(Tabla167[[#This Row],[Código Institucional]],#REF!,#REF!)</f>
        <v>#REF!</v>
      </c>
      <c r="N235" s="55" t="e">
        <f>+LOOKUP(Tabla167[[#This Row],[Código Institucional]],#REF!,#REF!)</f>
        <v>#REF!</v>
      </c>
      <c r="O235" s="47" t="e">
        <f>+Tabla167[[#This Row],[Existencia ]]+Tabla167[[#This Row],[Entradas]]-Tabla167[[#This Row],[Salidas]]</f>
        <v>#REF!</v>
      </c>
    </row>
    <row r="236" spans="3:15" s="46" customFormat="1" ht="15.75" customHeight="1">
      <c r="C236" s="57">
        <v>42520</v>
      </c>
      <c r="D236" s="57">
        <v>41418</v>
      </c>
      <c r="E236" s="58" t="s">
        <v>400</v>
      </c>
      <c r="F236" s="59" t="s">
        <v>81</v>
      </c>
      <c r="G236" s="65" t="s">
        <v>549</v>
      </c>
      <c r="H236" s="60" t="s">
        <v>170</v>
      </c>
      <c r="I236" s="92">
        <v>561.67999999999995</v>
      </c>
      <c r="J236" s="53">
        <f>+Tabla167[[#This Row],[Costo Unitario en RD$]]*Tabla167[[#This Row],[Existencia.]]</f>
        <v>10671.919999999998</v>
      </c>
      <c r="K236" s="155">
        <v>19</v>
      </c>
      <c r="L236" s="60">
        <v>22</v>
      </c>
      <c r="M236" s="54" t="e">
        <f>+LOOKUP(Tabla167[[#This Row],[Código Institucional]],#REF!,#REF!)</f>
        <v>#REF!</v>
      </c>
      <c r="N236" s="55" t="e">
        <f>+LOOKUP(Tabla167[[#This Row],[Código Institucional]],#REF!,#REF!)</f>
        <v>#REF!</v>
      </c>
      <c r="O236" s="47" t="e">
        <f>+Tabla167[[#This Row],[Existencia ]]+Tabla167[[#This Row],[Entradas]]-Tabla167[[#This Row],[Salidas]]</f>
        <v>#REF!</v>
      </c>
    </row>
    <row r="237" spans="3:15" s="46" customFormat="1" ht="15.75" customHeight="1">
      <c r="C237" s="57">
        <v>44354</v>
      </c>
      <c r="D237" s="57">
        <v>43059</v>
      </c>
      <c r="E237" s="58" t="s">
        <v>400</v>
      </c>
      <c r="F237" s="59" t="s">
        <v>31</v>
      </c>
      <c r="G237" s="61" t="s">
        <v>550</v>
      </c>
      <c r="H237" s="60" t="s">
        <v>170</v>
      </c>
      <c r="I237" s="91">
        <v>1268.5</v>
      </c>
      <c r="J237" s="53">
        <f>+Tabla167[[#This Row],[Costo Unitario en RD$]]*Tabla167[[#This Row],[Existencia.]]</f>
        <v>58351</v>
      </c>
      <c r="K237" s="155">
        <v>46</v>
      </c>
      <c r="L237" s="60">
        <v>30</v>
      </c>
      <c r="M237" s="54" t="e">
        <f>+LOOKUP(Tabla167[[#This Row],[Código Institucional]],#REF!,#REF!)</f>
        <v>#REF!</v>
      </c>
      <c r="N237" s="55" t="e">
        <f>+LOOKUP(Tabla167[[#This Row],[Código Institucional]],#REF!,#REF!)</f>
        <v>#REF!</v>
      </c>
      <c r="O237" s="47" t="e">
        <f>+Tabla167[[#This Row],[Existencia ]]+Tabla167[[#This Row],[Entradas]]-Tabla167[[#This Row],[Salidas]]</f>
        <v>#REF!</v>
      </c>
    </row>
    <row r="238" spans="3:15" s="46" customFormat="1" ht="14.25" customHeight="1">
      <c r="C238" s="57">
        <v>43038</v>
      </c>
      <c r="D238" s="57">
        <v>43061</v>
      </c>
      <c r="E238" s="58" t="s">
        <v>350</v>
      </c>
      <c r="F238" s="62" t="s">
        <v>551</v>
      </c>
      <c r="G238" s="63" t="s">
        <v>552</v>
      </c>
      <c r="H238" s="60" t="s">
        <v>170</v>
      </c>
      <c r="I238" s="91">
        <v>364.62</v>
      </c>
      <c r="J238" s="53">
        <f>+Tabla167[[#This Row],[Costo Unitario en RD$]]*Tabla167[[#This Row],[Existencia.]]</f>
        <v>4740.0600000000004</v>
      </c>
      <c r="K238" s="155">
        <v>13</v>
      </c>
      <c r="L238" s="60">
        <v>313</v>
      </c>
      <c r="M238" s="54" t="e">
        <f>+LOOKUP(Tabla167[[#This Row],[Código Institucional]],#REF!,#REF!)</f>
        <v>#REF!</v>
      </c>
      <c r="N238" s="55" t="e">
        <f>+LOOKUP(Tabla167[[#This Row],[Código Institucional]],#REF!,#REF!)</f>
        <v>#REF!</v>
      </c>
      <c r="O238" s="47" t="e">
        <f>+Tabla167[[#This Row],[Existencia ]]+Tabla167[[#This Row],[Entradas]]-Tabla167[[#This Row],[Salidas]]</f>
        <v>#REF!</v>
      </c>
    </row>
    <row r="239" spans="3:15" s="46" customFormat="1" ht="15.75">
      <c r="C239" s="57">
        <v>43412</v>
      </c>
      <c r="D239" s="57">
        <v>42496</v>
      </c>
      <c r="E239" s="58" t="s">
        <v>187</v>
      </c>
      <c r="F239" s="62" t="s">
        <v>553</v>
      </c>
      <c r="G239" s="63" t="s">
        <v>554</v>
      </c>
      <c r="H239" s="60" t="s">
        <v>170</v>
      </c>
      <c r="I239" s="91">
        <v>299</v>
      </c>
      <c r="J239" s="53">
        <f>+Tabla167[[#This Row],[Costo Unitario en RD$]]*Tabla167[[#This Row],[Existencia.]]</f>
        <v>897</v>
      </c>
      <c r="K239" s="155">
        <v>3</v>
      </c>
      <c r="L239" s="60">
        <v>3</v>
      </c>
      <c r="M239" s="54" t="e">
        <f>+LOOKUP(Tabla167[[#This Row],[Código Institucional]],#REF!,#REF!)</f>
        <v>#REF!</v>
      </c>
      <c r="N239" s="55" t="e">
        <f>+LOOKUP(Tabla167[[#This Row],[Código Institucional]],#REF!,#REF!)</f>
        <v>#REF!</v>
      </c>
      <c r="O239" s="47" t="e">
        <f>+Tabla167[[#This Row],[Existencia ]]+Tabla167[[#This Row],[Entradas]]-Tabla167[[#This Row],[Salidas]]</f>
        <v>#REF!</v>
      </c>
    </row>
    <row r="240" spans="3:15" s="46" customFormat="1" ht="15.75" hidden="1" customHeight="1">
      <c r="C240" s="57">
        <v>42520</v>
      </c>
      <c r="D240" s="57">
        <v>42520</v>
      </c>
      <c r="E240" s="58" t="s">
        <v>403</v>
      </c>
      <c r="F240" s="62" t="s">
        <v>555</v>
      </c>
      <c r="G240" s="63" t="s">
        <v>556</v>
      </c>
      <c r="H240" s="60" t="s">
        <v>170</v>
      </c>
      <c r="I240" s="94">
        <v>1295.6400000000001</v>
      </c>
      <c r="J240" s="153">
        <f>+Tabla167[[#This Row],[Costo Unitario en RD$]]*Tabla167[[#This Row],[Existencia.]]</f>
        <v>0</v>
      </c>
      <c r="K240" s="155">
        <v>0</v>
      </c>
      <c r="L240" s="60">
        <v>305</v>
      </c>
      <c r="M240" s="54" t="e">
        <f>+LOOKUP(Tabla167[[#This Row],[Código Institucional]],#REF!,#REF!)</f>
        <v>#REF!</v>
      </c>
      <c r="N240" s="55" t="e">
        <f>+LOOKUP(Tabla167[[#This Row],[Código Institucional]],#REF!,#REF!)</f>
        <v>#REF!</v>
      </c>
      <c r="O240" s="47" t="e">
        <f>+Tabla167[[#This Row],[Existencia ]]+Tabla167[[#This Row],[Entradas]]-Tabla167[[#This Row],[Salidas]]</f>
        <v>#REF!</v>
      </c>
    </row>
    <row r="241" spans="3:15" s="46" customFormat="1" ht="15" hidden="1" customHeight="1">
      <c r="C241" s="57">
        <v>42520</v>
      </c>
      <c r="D241" s="57">
        <v>43412</v>
      </c>
      <c r="E241" s="58" t="s">
        <v>403</v>
      </c>
      <c r="F241" s="59" t="s">
        <v>557</v>
      </c>
      <c r="G241" s="50" t="s">
        <v>558</v>
      </c>
      <c r="H241" s="60" t="s">
        <v>170</v>
      </c>
      <c r="I241" s="91">
        <v>738.61</v>
      </c>
      <c r="J241" s="153">
        <f>+Tabla167[[#This Row],[Costo Unitario en RD$]]*Tabla167[[#This Row],[Existencia.]]</f>
        <v>0</v>
      </c>
      <c r="K241" s="155">
        <v>0</v>
      </c>
      <c r="L241" s="60">
        <v>6</v>
      </c>
      <c r="M241" s="54" t="e">
        <f>+LOOKUP(Tabla167[[#This Row],[Código Institucional]],#REF!,#REF!)</f>
        <v>#REF!</v>
      </c>
      <c r="N241" s="55" t="e">
        <f>+LOOKUP(Tabla167[[#This Row],[Código Institucional]],#REF!,#REF!)</f>
        <v>#REF!</v>
      </c>
      <c r="O241" s="47" t="e">
        <f>+Tabla167[[#This Row],[Existencia ]]+Tabla167[[#This Row],[Entradas]]-Tabla167[[#This Row],[Salidas]]</f>
        <v>#REF!</v>
      </c>
    </row>
    <row r="242" spans="3:15" s="46" customFormat="1" ht="15.75">
      <c r="C242" s="57">
        <v>42520</v>
      </c>
      <c r="D242" s="57">
        <v>41907</v>
      </c>
      <c r="E242" s="58" t="s">
        <v>167</v>
      </c>
      <c r="F242" s="59" t="s">
        <v>559</v>
      </c>
      <c r="G242" s="50" t="s">
        <v>560</v>
      </c>
      <c r="H242" s="60" t="s">
        <v>170</v>
      </c>
      <c r="I242" s="92">
        <v>861.4</v>
      </c>
      <c r="J242" s="53">
        <f>+Tabla167[[#This Row],[Costo Unitario en RD$]]*Tabla167[[#This Row],[Existencia.]]</f>
        <v>25842</v>
      </c>
      <c r="K242" s="155">
        <v>30</v>
      </c>
      <c r="L242" s="60">
        <v>59</v>
      </c>
      <c r="M242" s="54" t="e">
        <f>+LOOKUP(Tabla167[[#This Row],[Código Institucional]],#REF!,#REF!)</f>
        <v>#REF!</v>
      </c>
      <c r="N242" s="55" t="e">
        <f>+LOOKUP(Tabla167[[#This Row],[Código Institucional]],#REF!,#REF!)</f>
        <v>#REF!</v>
      </c>
      <c r="O242" s="47" t="e">
        <f>+Tabla167[[#This Row],[Existencia ]]+Tabla167[[#This Row],[Entradas]]-Tabla167[[#This Row],[Salidas]]</f>
        <v>#REF!</v>
      </c>
    </row>
    <row r="243" spans="3:15" s="46" customFormat="1" ht="15.75" hidden="1">
      <c r="C243" s="57">
        <v>42496</v>
      </c>
      <c r="D243" s="57">
        <v>42496</v>
      </c>
      <c r="E243" s="58" t="s">
        <v>167</v>
      </c>
      <c r="F243" s="59" t="s">
        <v>155</v>
      </c>
      <c r="G243" s="61" t="s">
        <v>561</v>
      </c>
      <c r="H243" s="60" t="s">
        <v>170</v>
      </c>
      <c r="I243" s="91">
        <v>358.72</v>
      </c>
      <c r="J243" s="153">
        <f>+Tabla167[[#This Row],[Costo Unitario en RD$]]*Tabla167[[#This Row],[Existencia.]]</f>
        <v>0</v>
      </c>
      <c r="K243" s="155">
        <v>0</v>
      </c>
      <c r="L243" s="60">
        <v>24</v>
      </c>
      <c r="M243" s="54" t="e">
        <f>+LOOKUP(Tabla167[[#This Row],[Código Institucional]],#REF!,#REF!)</f>
        <v>#REF!</v>
      </c>
      <c r="N243" s="55" t="e">
        <f>+LOOKUP(Tabla167[[#This Row],[Código Institucional]],#REF!,#REF!)</f>
        <v>#REF!</v>
      </c>
      <c r="O243" s="47" t="e">
        <f>+Tabla167[[#This Row],[Existencia ]]+Tabla167[[#This Row],[Entradas]]-Tabla167[[#This Row],[Salidas]]</f>
        <v>#REF!</v>
      </c>
    </row>
    <row r="244" spans="3:15" s="46" customFormat="1" ht="15.75" customHeight="1">
      <c r="C244" s="57">
        <v>41429</v>
      </c>
      <c r="D244" s="74">
        <v>44364</v>
      </c>
      <c r="E244" s="58" t="s">
        <v>171</v>
      </c>
      <c r="F244" s="59" t="s">
        <v>562</v>
      </c>
      <c r="G244" s="50" t="s">
        <v>563</v>
      </c>
      <c r="H244" s="60" t="s">
        <v>170</v>
      </c>
      <c r="I244" s="91">
        <v>548.70000000000005</v>
      </c>
      <c r="J244" s="53">
        <f>+Tabla167[[#This Row],[Costo Unitario en RD$]]*Tabla167[[#This Row],[Existencia.]]</f>
        <v>1097.4000000000001</v>
      </c>
      <c r="K244" s="155">
        <v>2</v>
      </c>
      <c r="L244" s="60">
        <v>2</v>
      </c>
      <c r="M244" s="54" t="e">
        <f>+LOOKUP(Tabla167[[#This Row],[Código Institucional]],#REF!,#REF!)</f>
        <v>#REF!</v>
      </c>
      <c r="N244" s="55" t="e">
        <f>+LOOKUP(Tabla167[[#This Row],[Código Institucional]],#REF!,#REF!)</f>
        <v>#REF!</v>
      </c>
      <c r="O244" s="47" t="e">
        <f>+Tabla167[[#This Row],[Existencia ]]+Tabla167[[#This Row],[Entradas]]-Tabla167[[#This Row],[Salidas]]</f>
        <v>#REF!</v>
      </c>
    </row>
    <row r="245" spans="3:15" s="46" customFormat="1" ht="15.75">
      <c r="C245" s="57">
        <v>42520</v>
      </c>
      <c r="D245" s="74">
        <v>44354</v>
      </c>
      <c r="E245" s="58" t="s">
        <v>254</v>
      </c>
      <c r="F245" s="59" t="s">
        <v>564</v>
      </c>
      <c r="G245" s="61" t="s">
        <v>565</v>
      </c>
      <c r="H245" s="60" t="s">
        <v>170</v>
      </c>
      <c r="I245" s="91">
        <v>761.1</v>
      </c>
      <c r="J245" s="53">
        <f>+Tabla167[[#This Row],[Costo Unitario en RD$]]*Tabla167[[#This Row],[Existencia.]]</f>
        <v>53277</v>
      </c>
      <c r="K245" s="155">
        <v>70</v>
      </c>
      <c r="L245" s="60">
        <v>101</v>
      </c>
      <c r="M245" s="54" t="e">
        <f>+LOOKUP(Tabla167[[#This Row],[Código Institucional]],#REF!,#REF!)</f>
        <v>#REF!</v>
      </c>
      <c r="N245" s="55" t="e">
        <f>+LOOKUP(Tabla167[[#This Row],[Código Institucional]],#REF!,#REF!)</f>
        <v>#REF!</v>
      </c>
      <c r="O245" s="47" t="e">
        <f>+Tabla167[[#This Row],[Existencia ]]+Tabla167[[#This Row],[Entradas]]-Tabla167[[#This Row],[Salidas]]</f>
        <v>#REF!</v>
      </c>
    </row>
    <row r="246" spans="3:15" s="46" customFormat="1" ht="15.75" hidden="1">
      <c r="C246" s="57">
        <v>44145</v>
      </c>
      <c r="D246" s="74">
        <v>44354</v>
      </c>
      <c r="E246" s="58" t="s">
        <v>189</v>
      </c>
      <c r="F246" s="62" t="s">
        <v>136</v>
      </c>
      <c r="G246" s="61" t="s">
        <v>566</v>
      </c>
      <c r="H246" s="60" t="s">
        <v>170</v>
      </c>
      <c r="I246" s="91">
        <v>342.2</v>
      </c>
      <c r="J246" s="153">
        <f>+Tabla167[[#This Row],[Costo Unitario en RD$]]*Tabla167[[#This Row],[Existencia.]]</f>
        <v>0</v>
      </c>
      <c r="K246" s="155">
        <v>0</v>
      </c>
      <c r="L246" s="60">
        <v>1</v>
      </c>
      <c r="M246" s="54" t="e">
        <f>+LOOKUP(Tabla167[[#This Row],[Código Institucional]],#REF!,#REF!)</f>
        <v>#REF!</v>
      </c>
      <c r="N246" s="55" t="e">
        <f>+LOOKUP(Tabla167[[#This Row],[Código Institucional]],#REF!,#REF!)</f>
        <v>#REF!</v>
      </c>
      <c r="O246" s="47" t="e">
        <f>+Tabla167[[#This Row],[Existencia ]]+Tabla167[[#This Row],[Entradas]]-Tabla167[[#This Row],[Salidas]]</f>
        <v>#REF!</v>
      </c>
    </row>
    <row r="247" spans="3:15" s="46" customFormat="1" ht="15.75">
      <c r="C247" s="57">
        <v>44145</v>
      </c>
      <c r="D247" s="74">
        <v>44475</v>
      </c>
      <c r="E247" s="58" t="s">
        <v>189</v>
      </c>
      <c r="F247" s="62" t="s">
        <v>567</v>
      </c>
      <c r="G247" s="61" t="s">
        <v>568</v>
      </c>
      <c r="H247" s="60" t="s">
        <v>170</v>
      </c>
      <c r="I247" s="91">
        <v>295</v>
      </c>
      <c r="J247" s="53">
        <f>+Tabla167[[#This Row],[Costo Unitario en RD$]]*Tabla167[[#This Row],[Existencia.]]</f>
        <v>1770</v>
      </c>
      <c r="K247" s="155">
        <v>6</v>
      </c>
      <c r="L247" s="60">
        <v>38</v>
      </c>
      <c r="M247" s="54" t="e">
        <f>+LOOKUP(Tabla167[[#This Row],[Código Institucional]],#REF!,#REF!)</f>
        <v>#REF!</v>
      </c>
      <c r="N247" s="55" t="e">
        <f>+LOOKUP(Tabla167[[#This Row],[Código Institucional]],#REF!,#REF!)</f>
        <v>#REF!</v>
      </c>
      <c r="O247" s="47" t="e">
        <f>+Tabla167[[#This Row],[Existencia ]]+Tabla167[[#This Row],[Entradas]]-Tabla167[[#This Row],[Salidas]]</f>
        <v>#REF!</v>
      </c>
    </row>
    <row r="248" spans="3:15" s="46" customFormat="1" ht="15.75">
      <c r="C248" s="57">
        <v>41429</v>
      </c>
      <c r="D248" s="74">
        <v>44364</v>
      </c>
      <c r="E248" s="58" t="s">
        <v>187</v>
      </c>
      <c r="F248" s="59" t="s">
        <v>148</v>
      </c>
      <c r="G248" s="50" t="s">
        <v>569</v>
      </c>
      <c r="H248" s="60" t="s">
        <v>170</v>
      </c>
      <c r="I248" s="91">
        <v>49.56</v>
      </c>
      <c r="J248" s="53">
        <f>+Tabla167[[#This Row],[Costo Unitario en RD$]]*Tabla167[[#This Row],[Existencia.]]</f>
        <v>2230.2000000000003</v>
      </c>
      <c r="K248" s="155">
        <v>45</v>
      </c>
      <c r="L248" s="60">
        <v>50</v>
      </c>
      <c r="M248" s="54" t="e">
        <f>+LOOKUP(Tabla167[[#This Row],[Código Institucional]],#REF!,#REF!)</f>
        <v>#REF!</v>
      </c>
      <c r="N248" s="55" t="e">
        <f>+LOOKUP(Tabla167[[#This Row],[Código Institucional]],#REF!,#REF!)</f>
        <v>#REF!</v>
      </c>
      <c r="O248" s="47" t="e">
        <f>+Tabla167[[#This Row],[Existencia ]]+Tabla167[[#This Row],[Entradas]]-Tabla167[[#This Row],[Salidas]]</f>
        <v>#REF!</v>
      </c>
    </row>
    <row r="249" spans="3:15" s="46" customFormat="1" ht="15.75">
      <c r="C249" s="57">
        <v>42496</v>
      </c>
      <c r="D249" s="74">
        <v>44364</v>
      </c>
      <c r="E249" s="58" t="s">
        <v>210</v>
      </c>
      <c r="F249" s="59" t="s">
        <v>70</v>
      </c>
      <c r="G249" s="50" t="s">
        <v>570</v>
      </c>
      <c r="H249" s="60" t="s">
        <v>170</v>
      </c>
      <c r="I249" s="91">
        <v>7.3</v>
      </c>
      <c r="J249" s="53">
        <f>+Tabla167[[#This Row],[Costo Unitario en RD$]]*Tabla167[[#This Row],[Existencia.]]</f>
        <v>204.4</v>
      </c>
      <c r="K249" s="155">
        <v>28</v>
      </c>
      <c r="L249" s="60">
        <v>30</v>
      </c>
      <c r="M249" s="54" t="e">
        <f>+LOOKUP(Tabla167[[#This Row],[Código Institucional]],#REF!,#REF!)</f>
        <v>#REF!</v>
      </c>
      <c r="N249" s="55" t="e">
        <f>+LOOKUP(Tabla167[[#This Row],[Código Institucional]],#REF!,#REF!)</f>
        <v>#REF!</v>
      </c>
      <c r="O249" s="47" t="e">
        <f>+Tabla167[[#This Row],[Existencia ]]+Tabla167[[#This Row],[Entradas]]-Tabla167[[#This Row],[Salidas]]</f>
        <v>#REF!</v>
      </c>
    </row>
    <row r="250" spans="3:15" s="46" customFormat="1" ht="15.75" hidden="1">
      <c r="C250" s="57">
        <v>43752</v>
      </c>
      <c r="D250" s="74">
        <v>44460</v>
      </c>
      <c r="E250" s="58" t="s">
        <v>303</v>
      </c>
      <c r="F250" s="59" t="s">
        <v>44</v>
      </c>
      <c r="G250" s="63" t="s">
        <v>571</v>
      </c>
      <c r="H250" s="60" t="s">
        <v>170</v>
      </c>
      <c r="I250" s="91">
        <v>8260</v>
      </c>
      <c r="J250" s="153">
        <f>+Tabla167[[#This Row],[Costo Unitario en RD$]]*Tabla167[[#This Row],[Existencia.]]</f>
        <v>0</v>
      </c>
      <c r="K250" s="155">
        <v>0</v>
      </c>
      <c r="L250" s="60">
        <v>1</v>
      </c>
      <c r="M250" s="54" t="e">
        <f>+LOOKUP(Tabla167[[#This Row],[Código Institucional]],#REF!,#REF!)</f>
        <v>#REF!</v>
      </c>
      <c r="N250" s="55" t="e">
        <f>+LOOKUP(Tabla167[[#This Row],[Código Institucional]],#REF!,#REF!)</f>
        <v>#REF!</v>
      </c>
      <c r="O250" s="47" t="e">
        <f>+Tabla167[[#This Row],[Existencia ]]+Tabla167[[#This Row],[Entradas]]-Tabla167[[#This Row],[Salidas]]</f>
        <v>#REF!</v>
      </c>
    </row>
    <row r="251" spans="3:15" s="46" customFormat="1" ht="15.75">
      <c r="C251" s="57">
        <v>41429</v>
      </c>
      <c r="D251" s="74">
        <v>44356</v>
      </c>
      <c r="E251" s="58" t="s">
        <v>303</v>
      </c>
      <c r="F251" s="59" t="s">
        <v>147</v>
      </c>
      <c r="G251" s="50" t="s">
        <v>572</v>
      </c>
      <c r="H251" s="60" t="s">
        <v>170</v>
      </c>
      <c r="I251" s="91">
        <v>10030</v>
      </c>
      <c r="J251" s="53">
        <f>+Tabla167[[#This Row],[Costo Unitario en RD$]]*Tabla167[[#This Row],[Existencia.]]</f>
        <v>310930</v>
      </c>
      <c r="K251" s="155">
        <v>31</v>
      </c>
      <c r="L251" s="60">
        <v>43</v>
      </c>
      <c r="M251" s="54" t="e">
        <f>+LOOKUP(Tabla167[[#This Row],[Código Institucional]],#REF!,#REF!)</f>
        <v>#REF!</v>
      </c>
      <c r="N251" s="55" t="e">
        <f>+LOOKUP(Tabla167[[#This Row],[Código Institucional]],#REF!,#REF!)</f>
        <v>#REF!</v>
      </c>
      <c r="O251" s="47" t="e">
        <f>+Tabla167[[#This Row],[Existencia ]]+Tabla167[[#This Row],[Entradas]]-Tabla167[[#This Row],[Salidas]]</f>
        <v>#REF!</v>
      </c>
    </row>
    <row r="252" spans="3:15" s="46" customFormat="1" ht="15.75">
      <c r="C252" s="57">
        <v>43123</v>
      </c>
      <c r="D252" s="78">
        <v>44336</v>
      </c>
      <c r="E252" s="58" t="s">
        <v>573</v>
      </c>
      <c r="F252" s="59" t="s">
        <v>54</v>
      </c>
      <c r="G252" s="61" t="s">
        <v>574</v>
      </c>
      <c r="H252" s="60" t="s">
        <v>170</v>
      </c>
      <c r="I252" s="91">
        <v>0.87</v>
      </c>
      <c r="J252" s="53">
        <f>+Tabla167[[#This Row],[Costo Unitario en RD$]]*Tabla167[[#This Row],[Existencia.]]</f>
        <v>870.87</v>
      </c>
      <c r="K252" s="155">
        <v>1001</v>
      </c>
      <c r="L252" s="60">
        <v>1001</v>
      </c>
      <c r="M252" s="54" t="e">
        <f>+LOOKUP(Tabla167[[#This Row],[Código Institucional]],#REF!,#REF!)</f>
        <v>#REF!</v>
      </c>
      <c r="N252" s="55" t="e">
        <f>+LOOKUP(Tabla167[[#This Row],[Código Institucional]],#REF!,#REF!)</f>
        <v>#REF!</v>
      </c>
      <c r="O252" s="47" t="e">
        <f>+Tabla167[[#This Row],[Existencia ]]+Tabla167[[#This Row],[Entradas]]-Tabla167[[#This Row],[Salidas]]</f>
        <v>#REF!</v>
      </c>
    </row>
    <row r="253" spans="3:15" s="46" customFormat="1" ht="15.75">
      <c r="C253" s="57">
        <v>42496</v>
      </c>
      <c r="D253" s="78">
        <v>44336</v>
      </c>
      <c r="E253" s="58" t="s">
        <v>184</v>
      </c>
      <c r="F253" s="59" t="s">
        <v>575</v>
      </c>
      <c r="G253" s="50" t="s">
        <v>576</v>
      </c>
      <c r="H253" s="60" t="s">
        <v>170</v>
      </c>
      <c r="I253" s="92">
        <v>612.41999999999996</v>
      </c>
      <c r="J253" s="53">
        <f>+Tabla167[[#This Row],[Costo Unitario en RD$]]*Tabla167[[#This Row],[Existencia.]]</f>
        <v>301310.63999999996</v>
      </c>
      <c r="K253" s="155">
        <v>492</v>
      </c>
      <c r="L253" s="60">
        <v>1838</v>
      </c>
      <c r="M253" s="54" t="e">
        <f>+LOOKUP(Tabla167[[#This Row],[Código Institucional]],#REF!,#REF!)</f>
        <v>#REF!</v>
      </c>
      <c r="N253" s="55" t="e">
        <f>+LOOKUP(Tabla167[[#This Row],[Código Institucional]],#REF!,#REF!)</f>
        <v>#REF!</v>
      </c>
      <c r="O253" s="47" t="e">
        <f>+Tabla167[[#This Row],[Existencia ]]+Tabla167[[#This Row],[Entradas]]-Tabla167[[#This Row],[Salidas]]</f>
        <v>#REF!</v>
      </c>
    </row>
    <row r="254" spans="3:15" s="46" customFormat="1" ht="15.75">
      <c r="C254" s="57">
        <v>42520</v>
      </c>
      <c r="D254" s="98">
        <v>44475</v>
      </c>
      <c r="E254" s="58" t="s">
        <v>178</v>
      </c>
      <c r="F254" s="59" t="s">
        <v>577</v>
      </c>
      <c r="G254" s="61" t="s">
        <v>578</v>
      </c>
      <c r="H254" s="60" t="s">
        <v>170</v>
      </c>
      <c r="I254" s="91">
        <v>17464</v>
      </c>
      <c r="J254" s="53">
        <f>+Tabla167[[#This Row],[Costo Unitario en RD$]]*Tabla167[[#This Row],[Existencia.]]</f>
        <v>87320</v>
      </c>
      <c r="K254" s="155">
        <v>5</v>
      </c>
      <c r="L254" s="60">
        <v>5</v>
      </c>
      <c r="M254" s="54" t="e">
        <f>+LOOKUP(Tabla167[[#This Row],[Código Institucional]],#REF!,#REF!)</f>
        <v>#REF!</v>
      </c>
      <c r="N254" s="55" t="e">
        <f>+LOOKUP(Tabla167[[#This Row],[Código Institucional]],#REF!,#REF!)</f>
        <v>#REF!</v>
      </c>
      <c r="O254" s="47" t="e">
        <f>+Tabla167[[#This Row],[Existencia ]]+Tabla167[[#This Row],[Entradas]]-Tabla167[[#This Row],[Salidas]]</f>
        <v>#REF!</v>
      </c>
    </row>
    <row r="255" spans="3:15" s="46" customFormat="1" ht="15.75" hidden="1">
      <c r="C255" s="57">
        <v>42237</v>
      </c>
      <c r="D255" s="98">
        <v>44460</v>
      </c>
      <c r="E255" s="58" t="s">
        <v>400</v>
      </c>
      <c r="F255" s="59" t="s">
        <v>579</v>
      </c>
      <c r="G255" s="61" t="s">
        <v>580</v>
      </c>
      <c r="H255" s="60" t="s">
        <v>170</v>
      </c>
      <c r="I255" s="91">
        <v>2006</v>
      </c>
      <c r="J255" s="153">
        <f>+Tabla167[[#This Row],[Costo Unitario en RD$]]*Tabla167[[#This Row],[Existencia.]]</f>
        <v>0</v>
      </c>
      <c r="K255" s="155">
        <v>0</v>
      </c>
      <c r="L255" s="60">
        <v>162</v>
      </c>
      <c r="M255" s="54" t="e">
        <f>+LOOKUP(Tabla167[[#This Row],[Código Institucional]],#REF!,#REF!)</f>
        <v>#REF!</v>
      </c>
      <c r="N255" s="55" t="e">
        <f>+LOOKUP(Tabla167[[#This Row],[Código Institucional]],#REF!,#REF!)</f>
        <v>#REF!</v>
      </c>
      <c r="O255" s="47" t="e">
        <f>+Tabla167[[#This Row],[Existencia ]]+Tabla167[[#This Row],[Entradas]]-Tabla167[[#This Row],[Salidas]]</f>
        <v>#REF!</v>
      </c>
    </row>
    <row r="256" spans="3:15" s="46" customFormat="1" ht="15.75" hidden="1" customHeight="1">
      <c r="C256" s="57">
        <v>42496</v>
      </c>
      <c r="D256" s="98">
        <v>44460</v>
      </c>
      <c r="E256" s="58" t="s">
        <v>178</v>
      </c>
      <c r="F256" s="59" t="s">
        <v>581</v>
      </c>
      <c r="G256" s="50" t="s">
        <v>582</v>
      </c>
      <c r="H256" s="60" t="s">
        <v>170</v>
      </c>
      <c r="I256" s="91">
        <v>23.6</v>
      </c>
      <c r="J256" s="153">
        <f>+Tabla167[[#This Row],[Costo Unitario en RD$]]*Tabla167[[#This Row],[Existencia.]]</f>
        <v>0</v>
      </c>
      <c r="K256" s="155">
        <v>0</v>
      </c>
      <c r="L256" s="60">
        <v>0</v>
      </c>
      <c r="M256" s="54" t="e">
        <f>+LOOKUP(Tabla167[[#This Row],[Código Institucional]],#REF!,#REF!)</f>
        <v>#REF!</v>
      </c>
      <c r="N256" s="55" t="e">
        <f>+LOOKUP(Tabla167[[#This Row],[Código Institucional]],#REF!,#REF!)</f>
        <v>#REF!</v>
      </c>
      <c r="O256" s="47" t="e">
        <f>+Tabla167[[#This Row],[Existencia ]]+Tabla167[[#This Row],[Entradas]]-Tabla167[[#This Row],[Salidas]]</f>
        <v>#REF!</v>
      </c>
    </row>
    <row r="257" spans="3:15" s="46" customFormat="1" ht="15.75">
      <c r="C257" s="57">
        <v>43412</v>
      </c>
      <c r="D257" s="107">
        <v>44502</v>
      </c>
      <c r="E257" s="58" t="s">
        <v>358</v>
      </c>
      <c r="F257" s="62" t="s">
        <v>33</v>
      </c>
      <c r="G257" s="63" t="s">
        <v>583</v>
      </c>
      <c r="H257" s="60" t="s">
        <v>170</v>
      </c>
      <c r="I257" s="91">
        <v>850</v>
      </c>
      <c r="J257" s="53">
        <f>+Tabla167[[#This Row],[Costo Unitario en RD$]]*Tabla167[[#This Row],[Existencia.]]</f>
        <v>10200</v>
      </c>
      <c r="K257" s="155">
        <v>12</v>
      </c>
      <c r="L257" s="60">
        <v>12</v>
      </c>
      <c r="M257" s="54" t="e">
        <f>+LOOKUP(Tabla167[[#This Row],[Código Institucional]],#REF!,#REF!)</f>
        <v>#REF!</v>
      </c>
      <c r="N257" s="55" t="e">
        <f>+LOOKUP(Tabla167[[#This Row],[Código Institucional]],#REF!,#REF!)</f>
        <v>#REF!</v>
      </c>
      <c r="O257" s="47" t="e">
        <f>+Tabla167[[#This Row],[Existencia ]]+Tabla167[[#This Row],[Entradas]]-Tabla167[[#This Row],[Salidas]]</f>
        <v>#REF!</v>
      </c>
    </row>
    <row r="258" spans="3:15" s="46" customFormat="1" ht="15.75">
      <c r="C258" s="57">
        <v>42496</v>
      </c>
      <c r="D258" s="107">
        <v>44483</v>
      </c>
      <c r="E258" s="58" t="s">
        <v>303</v>
      </c>
      <c r="F258" s="62" t="s">
        <v>584</v>
      </c>
      <c r="G258" s="61" t="s">
        <v>585</v>
      </c>
      <c r="H258" s="60" t="s">
        <v>170</v>
      </c>
      <c r="I258" s="91">
        <v>52.05</v>
      </c>
      <c r="J258" s="53">
        <f>+Tabla167[[#This Row],[Costo Unitario en RD$]]*Tabla167[[#This Row],[Existencia.]]</f>
        <v>156.14999999999998</v>
      </c>
      <c r="K258" s="155">
        <v>3</v>
      </c>
      <c r="L258" s="60">
        <v>4</v>
      </c>
      <c r="M258" s="54" t="e">
        <f>+LOOKUP(Tabla167[[#This Row],[Código Institucional]],#REF!,#REF!)</f>
        <v>#REF!</v>
      </c>
      <c r="N258" s="55" t="e">
        <f>+LOOKUP(Tabla167[[#This Row],[Código Institucional]],#REF!,#REF!)</f>
        <v>#REF!</v>
      </c>
      <c r="O258" s="47" t="e">
        <f>+Tabla167[[#This Row],[Existencia ]]+Tabla167[[#This Row],[Entradas]]-Tabla167[[#This Row],[Salidas]]</f>
        <v>#REF!</v>
      </c>
    </row>
    <row r="259" spans="3:15" s="46" customFormat="1" ht="15.75">
      <c r="C259" s="57">
        <v>44145</v>
      </c>
      <c r="D259" s="125">
        <v>44414</v>
      </c>
      <c r="E259" s="58" t="s">
        <v>167</v>
      </c>
      <c r="F259" s="62" t="s">
        <v>586</v>
      </c>
      <c r="G259" s="63" t="s">
        <v>587</v>
      </c>
      <c r="H259" s="60" t="s">
        <v>170</v>
      </c>
      <c r="I259" s="91">
        <v>2094.5</v>
      </c>
      <c r="J259" s="53">
        <f>+Tabla167[[#This Row],[Costo Unitario en RD$]]*Tabla167[[#This Row],[Existencia.]]</f>
        <v>6283.5</v>
      </c>
      <c r="K259" s="155">
        <v>3</v>
      </c>
      <c r="L259" s="60">
        <v>3</v>
      </c>
      <c r="M259" s="54" t="e">
        <f>+LOOKUP(Tabla167[[#This Row],[Código Institucional]],#REF!,#REF!)</f>
        <v>#REF!</v>
      </c>
      <c r="N259" s="55" t="e">
        <f>+LOOKUP(Tabla167[[#This Row],[Código Institucional]],#REF!,#REF!)</f>
        <v>#REF!</v>
      </c>
      <c r="O259" s="47" t="e">
        <f>+Tabla167[[#This Row],[Existencia ]]+Tabla167[[#This Row],[Entradas]]-Tabla167[[#This Row],[Salidas]]</f>
        <v>#REF!</v>
      </c>
    </row>
    <row r="260" spans="3:15" s="46" customFormat="1" ht="15.75" hidden="1">
      <c r="C260" s="57">
        <v>44145</v>
      </c>
      <c r="D260" s="125">
        <v>44414</v>
      </c>
      <c r="E260" s="58" t="s">
        <v>167</v>
      </c>
      <c r="F260" s="62" t="s">
        <v>588</v>
      </c>
      <c r="G260" s="63" t="s">
        <v>589</v>
      </c>
      <c r="H260" s="60" t="s">
        <v>170</v>
      </c>
      <c r="I260" s="91">
        <v>25781.8</v>
      </c>
      <c r="J260" s="153">
        <f>+Tabla167[[#This Row],[Costo Unitario en RD$]]*Tabla167[[#This Row],[Existencia.]]</f>
        <v>0</v>
      </c>
      <c r="K260" s="155">
        <v>0</v>
      </c>
      <c r="L260" s="60">
        <v>1</v>
      </c>
      <c r="M260" s="54" t="e">
        <f>+LOOKUP(Tabla167[[#This Row],[Código Institucional]],#REF!,#REF!)</f>
        <v>#REF!</v>
      </c>
      <c r="N260" s="55" t="e">
        <f>+LOOKUP(Tabla167[[#This Row],[Código Institucional]],#REF!,#REF!)</f>
        <v>#REF!</v>
      </c>
      <c r="O260" s="47" t="e">
        <f>+Tabla167[[#This Row],[Existencia ]]+Tabla167[[#This Row],[Entradas]]-Tabla167[[#This Row],[Salidas]]</f>
        <v>#REF!</v>
      </c>
    </row>
    <row r="261" spans="3:15" s="46" customFormat="1" ht="15.75" hidden="1">
      <c r="C261" s="57">
        <v>44145</v>
      </c>
      <c r="D261" s="125">
        <v>44414</v>
      </c>
      <c r="E261" s="58" t="s">
        <v>167</v>
      </c>
      <c r="F261" s="59" t="s">
        <v>590</v>
      </c>
      <c r="G261" s="61" t="s">
        <v>591</v>
      </c>
      <c r="H261" s="60" t="s">
        <v>170</v>
      </c>
      <c r="I261" s="91">
        <v>5310</v>
      </c>
      <c r="J261" s="153">
        <f>+Tabla167[[#This Row],[Costo Unitario en RD$]]*Tabla167[[#This Row],[Existencia.]]</f>
        <v>0</v>
      </c>
      <c r="K261" s="155">
        <v>0</v>
      </c>
      <c r="L261" s="60">
        <v>32</v>
      </c>
      <c r="M261" s="54" t="e">
        <f>+LOOKUP(Tabla167[[#This Row],[Código Institucional]],#REF!,#REF!)</f>
        <v>#REF!</v>
      </c>
      <c r="N261" s="55" t="e">
        <f>+LOOKUP(Tabla167[[#This Row],[Código Institucional]],#REF!,#REF!)</f>
        <v>#REF!</v>
      </c>
      <c r="O261" s="47" t="e">
        <f>+Tabla167[[#This Row],[Existencia ]]+Tabla167[[#This Row],[Entradas]]-Tabla167[[#This Row],[Salidas]]</f>
        <v>#REF!</v>
      </c>
    </row>
    <row r="262" spans="3:15" s="46" customFormat="1" ht="15.75" hidden="1">
      <c r="C262" s="57">
        <v>43144</v>
      </c>
      <c r="D262" s="125">
        <v>44514</v>
      </c>
      <c r="E262" s="58" t="s">
        <v>167</v>
      </c>
      <c r="F262" s="62" t="s">
        <v>592</v>
      </c>
      <c r="G262" s="63" t="s">
        <v>593</v>
      </c>
      <c r="H262" s="60" t="s">
        <v>170</v>
      </c>
      <c r="I262" s="91">
        <v>4956</v>
      </c>
      <c r="J262" s="153">
        <f>+Tabla167[[#This Row],[Costo Unitario en RD$]]*Tabla167[[#This Row],[Existencia.]]</f>
        <v>0</v>
      </c>
      <c r="K262" s="155">
        <v>0</v>
      </c>
      <c r="L262" s="60">
        <v>27</v>
      </c>
      <c r="M262" s="54" t="e">
        <f>+LOOKUP(Tabla167[[#This Row],[Código Institucional]],#REF!,#REF!)</f>
        <v>#REF!</v>
      </c>
      <c r="N262" s="55" t="e">
        <f>+LOOKUP(Tabla167[[#This Row],[Código Institucional]],#REF!,#REF!)</f>
        <v>#REF!</v>
      </c>
      <c r="O262" s="47" t="e">
        <f>+Tabla167[[#This Row],[Existencia ]]+Tabla167[[#This Row],[Entradas]]-Tabla167[[#This Row],[Salidas]]</f>
        <v>#REF!</v>
      </c>
    </row>
    <row r="263" spans="3:15" s="46" customFormat="1" ht="15.75">
      <c r="C263" s="57">
        <v>41429</v>
      </c>
      <c r="D263" s="125">
        <v>44414</v>
      </c>
      <c r="E263" s="58" t="s">
        <v>167</v>
      </c>
      <c r="F263" s="62" t="s">
        <v>594</v>
      </c>
      <c r="G263" s="63" t="s">
        <v>595</v>
      </c>
      <c r="H263" s="60" t="s">
        <v>170</v>
      </c>
      <c r="I263" s="91">
        <v>2950</v>
      </c>
      <c r="J263" s="53">
        <f>+Tabla167[[#This Row],[Costo Unitario en RD$]]*Tabla167[[#This Row],[Existencia.]]</f>
        <v>41300</v>
      </c>
      <c r="K263" s="155">
        <v>14</v>
      </c>
      <c r="L263" s="60">
        <v>14</v>
      </c>
      <c r="M263" s="54" t="e">
        <f>+LOOKUP(Tabla167[[#This Row],[Código Institucional]],#REF!,#REF!)</f>
        <v>#REF!</v>
      </c>
      <c r="N263" s="55" t="e">
        <f>+LOOKUP(Tabla167[[#This Row],[Código Institucional]],#REF!,#REF!)</f>
        <v>#REF!</v>
      </c>
      <c r="O263" s="47" t="e">
        <f>+Tabla167[[#This Row],[Existencia ]]+Tabla167[[#This Row],[Entradas]]-Tabla167[[#This Row],[Salidas]]</f>
        <v>#REF!</v>
      </c>
    </row>
    <row r="264" spans="3:15" s="46" customFormat="1" ht="15.75">
      <c r="C264" s="57">
        <v>41438</v>
      </c>
      <c r="D264" s="145">
        <v>44475</v>
      </c>
      <c r="E264" s="58" t="s">
        <v>167</v>
      </c>
      <c r="F264" s="62" t="s">
        <v>596</v>
      </c>
      <c r="G264" s="63" t="s">
        <v>597</v>
      </c>
      <c r="H264" s="60" t="s">
        <v>170</v>
      </c>
      <c r="I264" s="91">
        <v>300</v>
      </c>
      <c r="J264" s="53">
        <f>+Tabla167[[#This Row],[Costo Unitario en RD$]]*Tabla167[[#This Row],[Existencia.]]</f>
        <v>22800</v>
      </c>
      <c r="K264" s="155">
        <v>76</v>
      </c>
      <c r="L264" s="60">
        <v>76</v>
      </c>
      <c r="M264" s="54" t="e">
        <f>+LOOKUP(Tabla167[[#This Row],[Código Institucional]],#REF!,#REF!)</f>
        <v>#REF!</v>
      </c>
      <c r="N264" s="55" t="e">
        <f>+LOOKUP(Tabla167[[#This Row],[Código Institucional]],#REF!,#REF!)</f>
        <v>#REF!</v>
      </c>
      <c r="O264" s="47" t="e">
        <f>+Tabla167[[#This Row],[Existencia ]]+Tabla167[[#This Row],[Entradas]]-Tabla167[[#This Row],[Salidas]]</f>
        <v>#REF!</v>
      </c>
    </row>
    <row r="265" spans="3:15" s="46" customFormat="1" ht="15.75">
      <c r="C265" s="57">
        <v>41915</v>
      </c>
      <c r="D265" s="125">
        <v>44511</v>
      </c>
      <c r="E265" s="58" t="s">
        <v>189</v>
      </c>
      <c r="F265" s="59" t="s">
        <v>598</v>
      </c>
      <c r="G265" s="50" t="s">
        <v>599</v>
      </c>
      <c r="H265" s="60" t="s">
        <v>170</v>
      </c>
      <c r="I265" s="91">
        <v>23.6</v>
      </c>
      <c r="J265" s="53">
        <f>+Tabla167[[#This Row],[Costo Unitario en RD$]]*Tabla167[[#This Row],[Existencia.]]</f>
        <v>2360</v>
      </c>
      <c r="K265" s="155">
        <v>100</v>
      </c>
      <c r="L265" s="60">
        <v>100</v>
      </c>
      <c r="M265" s="54" t="e">
        <f>+LOOKUP(Tabla167[[#This Row],[Código Institucional]],#REF!,#REF!)</f>
        <v>#REF!</v>
      </c>
      <c r="N265" s="55" t="e">
        <f>+LOOKUP(Tabla167[[#This Row],[Código Institucional]],#REF!,#REF!)</f>
        <v>#REF!</v>
      </c>
      <c r="O265" s="47" t="e">
        <f>+Tabla167[[#This Row],[Existencia ]]+Tabla167[[#This Row],[Entradas]]-Tabla167[[#This Row],[Salidas]]</f>
        <v>#REF!</v>
      </c>
    </row>
    <row r="266" spans="3:15" s="46" customFormat="1" ht="15.75">
      <c r="C266" s="57">
        <v>42520</v>
      </c>
      <c r="D266" s="125">
        <v>44414</v>
      </c>
      <c r="E266" s="58" t="s">
        <v>210</v>
      </c>
      <c r="F266" s="59" t="s">
        <v>600</v>
      </c>
      <c r="G266" s="50" t="s">
        <v>601</v>
      </c>
      <c r="H266" s="60" t="s">
        <v>170</v>
      </c>
      <c r="I266" s="91">
        <v>1130.44</v>
      </c>
      <c r="J266" s="53">
        <f>+Tabla167[[#This Row],[Costo Unitario en RD$]]*Tabla167[[#This Row],[Existencia.]]</f>
        <v>21478.36</v>
      </c>
      <c r="K266" s="155">
        <v>19</v>
      </c>
      <c r="L266" s="60">
        <v>29</v>
      </c>
      <c r="M266" s="54" t="e">
        <f>+LOOKUP(Tabla167[[#This Row],[Código Institucional]],#REF!,#REF!)</f>
        <v>#REF!</v>
      </c>
      <c r="N266" s="55" t="e">
        <f>+LOOKUP(Tabla167[[#This Row],[Código Institucional]],#REF!,#REF!)</f>
        <v>#REF!</v>
      </c>
      <c r="O266" s="47" t="e">
        <f>+Tabla167[[#This Row],[Existencia ]]+Tabla167[[#This Row],[Entradas]]-Tabla167[[#This Row],[Salidas]]</f>
        <v>#REF!</v>
      </c>
    </row>
    <row r="267" spans="3:15" s="46" customFormat="1" ht="15.75">
      <c r="C267" s="57">
        <v>43258</v>
      </c>
      <c r="D267" s="125">
        <v>44529</v>
      </c>
      <c r="E267" s="58" t="s">
        <v>602</v>
      </c>
      <c r="F267" s="59" t="s">
        <v>603</v>
      </c>
      <c r="G267" s="50" t="s">
        <v>604</v>
      </c>
      <c r="H267" s="60" t="s">
        <v>170</v>
      </c>
      <c r="I267" s="91">
        <v>153.4</v>
      </c>
      <c r="J267" s="53">
        <f>+Tabla167[[#This Row],[Costo Unitario en RD$]]*Tabla167[[#This Row],[Existencia.]]</f>
        <v>1840.8000000000002</v>
      </c>
      <c r="K267" s="155">
        <v>12</v>
      </c>
      <c r="L267" s="60">
        <v>12</v>
      </c>
      <c r="M267" s="54" t="e">
        <f>+LOOKUP(Tabla167[[#This Row],[Código Institucional]],#REF!,#REF!)</f>
        <v>#REF!</v>
      </c>
      <c r="N267" s="55" t="e">
        <f>+LOOKUP(Tabla167[[#This Row],[Código Institucional]],#REF!,#REF!)</f>
        <v>#REF!</v>
      </c>
      <c r="O267" s="47" t="e">
        <f>+Tabla167[[#This Row],[Existencia ]]+Tabla167[[#This Row],[Entradas]]-Tabla167[[#This Row],[Salidas]]</f>
        <v>#REF!</v>
      </c>
    </row>
    <row r="268" spans="3:15" s="46" customFormat="1" ht="15.75" hidden="1">
      <c r="C268" s="57">
        <v>42496</v>
      </c>
      <c r="D268" s="125">
        <v>44483</v>
      </c>
      <c r="E268" s="58" t="s">
        <v>358</v>
      </c>
      <c r="F268" s="62" t="s">
        <v>39</v>
      </c>
      <c r="G268" s="63" t="s">
        <v>605</v>
      </c>
      <c r="H268" s="60" t="s">
        <v>170</v>
      </c>
      <c r="I268" s="91">
        <v>1060.82</v>
      </c>
      <c r="J268" s="153">
        <f>+Tabla167[[#This Row],[Costo Unitario en RD$]]*Tabla167[[#This Row],[Existencia.]]</f>
        <v>0</v>
      </c>
      <c r="K268" s="155">
        <v>0</v>
      </c>
      <c r="L268" s="60">
        <v>5</v>
      </c>
      <c r="M268" s="54" t="e">
        <f>+LOOKUP(Tabla167[[#This Row],[Código Institucional]],#REF!,#REF!)</f>
        <v>#REF!</v>
      </c>
      <c r="N268" s="55" t="e">
        <f>+LOOKUP(Tabla167[[#This Row],[Código Institucional]],#REF!,#REF!)</f>
        <v>#REF!</v>
      </c>
      <c r="O268" s="47" t="e">
        <f>+Tabla167[[#This Row],[Existencia ]]+Tabla167[[#This Row],[Entradas]]-Tabla167[[#This Row],[Salidas]]</f>
        <v>#REF!</v>
      </c>
    </row>
    <row r="269" spans="3:15" s="46" customFormat="1" ht="15.75">
      <c r="C269" s="57">
        <v>43038</v>
      </c>
      <c r="D269" s="125">
        <v>44483</v>
      </c>
      <c r="E269" s="58" t="s">
        <v>406</v>
      </c>
      <c r="F269" s="59" t="s">
        <v>606</v>
      </c>
      <c r="G269" s="63" t="s">
        <v>607</v>
      </c>
      <c r="H269" s="60" t="s">
        <v>170</v>
      </c>
      <c r="I269" s="92">
        <v>53.1</v>
      </c>
      <c r="J269" s="53">
        <f>+Tabla167[[#This Row],[Costo Unitario en RD$]]*Tabla167[[#This Row],[Existencia.]]</f>
        <v>796.5</v>
      </c>
      <c r="K269" s="155">
        <v>15</v>
      </c>
      <c r="L269" s="60">
        <v>49</v>
      </c>
      <c r="M269" s="54" t="e">
        <f>+LOOKUP(Tabla167[[#This Row],[Código Institucional]],#REF!,#REF!)</f>
        <v>#REF!</v>
      </c>
      <c r="N269" s="55" t="e">
        <f>+LOOKUP(Tabla167[[#This Row],[Código Institucional]],#REF!,#REF!)</f>
        <v>#REF!</v>
      </c>
      <c r="O269" s="47" t="e">
        <f>+Tabla167[[#This Row],[Existencia ]]+Tabla167[[#This Row],[Entradas]]-Tabla167[[#This Row],[Salidas]]</f>
        <v>#REF!</v>
      </c>
    </row>
    <row r="270" spans="3:15" s="46" customFormat="1" ht="15.75">
      <c r="C270" s="57">
        <v>42263</v>
      </c>
      <c r="D270" s="125">
        <v>44483</v>
      </c>
      <c r="E270" s="58" t="s">
        <v>406</v>
      </c>
      <c r="F270" s="59" t="s">
        <v>608</v>
      </c>
      <c r="G270" s="63" t="s">
        <v>609</v>
      </c>
      <c r="H270" s="60" t="s">
        <v>170</v>
      </c>
      <c r="I270" s="92">
        <v>53.1</v>
      </c>
      <c r="J270" s="53">
        <f>+Tabla167[[#This Row],[Costo Unitario en RD$]]*Tabla167[[#This Row],[Existencia.]]</f>
        <v>955.80000000000007</v>
      </c>
      <c r="K270" s="155">
        <v>18</v>
      </c>
      <c r="L270" s="60">
        <v>53</v>
      </c>
      <c r="M270" s="54" t="e">
        <f>+LOOKUP(Tabla167[[#This Row],[Código Institucional]],#REF!,#REF!)</f>
        <v>#REF!</v>
      </c>
      <c r="N270" s="55" t="e">
        <f>+LOOKUP(Tabla167[[#This Row],[Código Institucional]],#REF!,#REF!)</f>
        <v>#REF!</v>
      </c>
      <c r="O270" s="47" t="e">
        <f>+Tabla167[[#This Row],[Existencia ]]+Tabla167[[#This Row],[Entradas]]-Tabla167[[#This Row],[Salidas]]</f>
        <v>#REF!</v>
      </c>
    </row>
    <row r="271" spans="3:15" s="46" customFormat="1" ht="15.75">
      <c r="C271" s="57">
        <v>41418</v>
      </c>
      <c r="D271" s="125">
        <v>44483</v>
      </c>
      <c r="E271" s="58" t="s">
        <v>358</v>
      </c>
      <c r="F271" s="62" t="s">
        <v>34</v>
      </c>
      <c r="G271" s="63" t="s">
        <v>610</v>
      </c>
      <c r="H271" s="60" t="s">
        <v>170</v>
      </c>
      <c r="I271" s="91">
        <v>403.91</v>
      </c>
      <c r="J271" s="53">
        <f>+Tabla167[[#This Row],[Costo Unitario en RD$]]*Tabla167[[#This Row],[Existencia.]]</f>
        <v>16964.22</v>
      </c>
      <c r="K271" s="155">
        <v>42</v>
      </c>
      <c r="L271" s="60">
        <v>51</v>
      </c>
      <c r="M271" s="54" t="e">
        <f>+LOOKUP(Tabla167[[#This Row],[Código Institucional]],#REF!,#REF!)</f>
        <v>#REF!</v>
      </c>
      <c r="N271" s="55" t="e">
        <f>+LOOKUP(Tabla167[[#This Row],[Código Institucional]],#REF!,#REF!)</f>
        <v>#REF!</v>
      </c>
      <c r="O271" s="47" t="e">
        <f>+Tabla167[[#This Row],[Existencia ]]+Tabla167[[#This Row],[Entradas]]-Tabla167[[#This Row],[Salidas]]</f>
        <v>#REF!</v>
      </c>
    </row>
    <row r="272" spans="3:15" s="46" customFormat="1" ht="15.75">
      <c r="C272" s="57">
        <v>42520</v>
      </c>
      <c r="D272" s="125">
        <v>44483</v>
      </c>
      <c r="E272" s="58" t="s">
        <v>358</v>
      </c>
      <c r="F272" s="59" t="s">
        <v>149</v>
      </c>
      <c r="G272" s="50" t="s">
        <v>611</v>
      </c>
      <c r="H272" s="60" t="s">
        <v>170</v>
      </c>
      <c r="I272" s="91">
        <v>7.73</v>
      </c>
      <c r="J272" s="53">
        <f>+Tabla167[[#This Row],[Costo Unitario en RD$]]*Tabla167[[#This Row],[Existencia.]]</f>
        <v>1089.93</v>
      </c>
      <c r="K272" s="155">
        <v>141</v>
      </c>
      <c r="L272" s="60">
        <v>149</v>
      </c>
      <c r="M272" s="54" t="e">
        <f>+LOOKUP(Tabla167[[#This Row],[Código Institucional]],#REF!,#REF!)</f>
        <v>#REF!</v>
      </c>
      <c r="N272" s="55" t="e">
        <f>+LOOKUP(Tabla167[[#This Row],[Código Institucional]],#REF!,#REF!)</f>
        <v>#REF!</v>
      </c>
      <c r="O272" s="47" t="e">
        <f>+Tabla167[[#This Row],[Existencia ]]+Tabla167[[#This Row],[Entradas]]-Tabla167[[#This Row],[Salidas]]</f>
        <v>#REF!</v>
      </c>
    </row>
    <row r="273" spans="3:15" s="46" customFormat="1" ht="15.75">
      <c r="C273" s="57">
        <v>42972</v>
      </c>
      <c r="D273" s="125">
        <v>44483</v>
      </c>
      <c r="E273" s="58" t="s">
        <v>189</v>
      </c>
      <c r="F273" s="62" t="s">
        <v>135</v>
      </c>
      <c r="G273" s="61" t="s">
        <v>612</v>
      </c>
      <c r="H273" s="60" t="s">
        <v>170</v>
      </c>
      <c r="I273" s="91">
        <v>306.8</v>
      </c>
      <c r="J273" s="53">
        <f>+Tabla167[[#This Row],[Costo Unitario en RD$]]*Tabla167[[#This Row],[Existencia.]]</f>
        <v>22396.400000000001</v>
      </c>
      <c r="K273" s="155">
        <v>73</v>
      </c>
      <c r="L273" s="60">
        <v>44</v>
      </c>
      <c r="M273" s="54" t="e">
        <f>+LOOKUP(Tabla167[[#This Row],[Código Institucional]],#REF!,#REF!)</f>
        <v>#REF!</v>
      </c>
      <c r="N273" s="55" t="e">
        <f>+LOOKUP(Tabla167[[#This Row],[Código Institucional]],#REF!,#REF!)</f>
        <v>#REF!</v>
      </c>
      <c r="O273" s="47" t="e">
        <f>+Tabla167[[#This Row],[Existencia ]]+Tabla167[[#This Row],[Entradas]]-Tabla167[[#This Row],[Salidas]]</f>
        <v>#REF!</v>
      </c>
    </row>
    <row r="274" spans="3:15" s="46" customFormat="1" ht="15.75">
      <c r="C274" s="57">
        <v>42520</v>
      </c>
      <c r="D274" s="125">
        <v>44483</v>
      </c>
      <c r="E274" s="58" t="s">
        <v>210</v>
      </c>
      <c r="F274" s="59" t="s">
        <v>102</v>
      </c>
      <c r="G274" s="50" t="s">
        <v>613</v>
      </c>
      <c r="H274" s="60" t="s">
        <v>170</v>
      </c>
      <c r="I274" s="91">
        <v>33.64</v>
      </c>
      <c r="J274" s="53">
        <f>+Tabla167[[#This Row],[Costo Unitario en RD$]]*Tabla167[[#This Row],[Existencia.]]</f>
        <v>33.64</v>
      </c>
      <c r="K274" s="155">
        <v>1</v>
      </c>
      <c r="L274" s="60">
        <v>1</v>
      </c>
      <c r="M274" s="54" t="e">
        <f>+LOOKUP(Tabla167[[#This Row],[Código Institucional]],#REF!,#REF!)</f>
        <v>#REF!</v>
      </c>
      <c r="N274" s="55" t="e">
        <f>+LOOKUP(Tabla167[[#This Row],[Código Institucional]],#REF!,#REF!)</f>
        <v>#REF!</v>
      </c>
      <c r="O274" s="47" t="e">
        <f>+Tabla167[[#This Row],[Existencia ]]+Tabla167[[#This Row],[Entradas]]-Tabla167[[#This Row],[Salidas]]</f>
        <v>#REF!</v>
      </c>
    </row>
    <row r="275" spans="3:15" s="46" customFormat="1" ht="15.75">
      <c r="C275" s="57">
        <v>42496</v>
      </c>
      <c r="D275" s="125">
        <v>44483</v>
      </c>
      <c r="E275" s="58" t="s">
        <v>210</v>
      </c>
      <c r="F275" s="59" t="s">
        <v>77</v>
      </c>
      <c r="G275" s="50" t="s">
        <v>614</v>
      </c>
      <c r="H275" s="60" t="s">
        <v>170</v>
      </c>
      <c r="I275" s="91">
        <v>3.24</v>
      </c>
      <c r="J275" s="53">
        <f>+Tabla167[[#This Row],[Costo Unitario en RD$]]*Tabla167[[#This Row],[Existencia.]]</f>
        <v>3.24</v>
      </c>
      <c r="K275" s="155">
        <v>1</v>
      </c>
      <c r="L275" s="60">
        <v>2</v>
      </c>
      <c r="M275" s="54" t="e">
        <f>+LOOKUP(Tabla167[[#This Row],[Código Institucional]],#REF!,#REF!)</f>
        <v>#REF!</v>
      </c>
      <c r="N275" s="55" t="e">
        <f>+LOOKUP(Tabla167[[#This Row],[Código Institucional]],#REF!,#REF!)</f>
        <v>#REF!</v>
      </c>
      <c r="O275" s="47" t="e">
        <f>+Tabla167[[#This Row],[Existencia ]]+Tabla167[[#This Row],[Entradas]]-Tabla167[[#This Row],[Salidas]]</f>
        <v>#REF!</v>
      </c>
    </row>
    <row r="276" spans="3:15" s="46" customFormat="1" ht="15.75" hidden="1">
      <c r="C276" s="57">
        <v>38968</v>
      </c>
      <c r="D276" s="125">
        <v>44483</v>
      </c>
      <c r="E276" s="58" t="s">
        <v>171</v>
      </c>
      <c r="F276" s="59" t="s">
        <v>106</v>
      </c>
      <c r="G276" s="61" t="s">
        <v>615</v>
      </c>
      <c r="H276" s="60" t="s">
        <v>170</v>
      </c>
      <c r="I276" s="91">
        <v>15.93</v>
      </c>
      <c r="J276" s="153">
        <f>+Tabla167[[#This Row],[Costo Unitario en RD$]]*Tabla167[[#This Row],[Existencia.]]</f>
        <v>0</v>
      </c>
      <c r="K276" s="155">
        <v>0</v>
      </c>
      <c r="L276" s="60">
        <v>25</v>
      </c>
      <c r="M276" s="54" t="e">
        <f>+LOOKUP(Tabla167[[#This Row],[Código Institucional]],#REF!,#REF!)</f>
        <v>#REF!</v>
      </c>
      <c r="N276" s="55" t="e">
        <f>+LOOKUP(Tabla167[[#This Row],[Código Institucional]],#REF!,#REF!)</f>
        <v>#REF!</v>
      </c>
      <c r="O276" s="47" t="e">
        <f>+Tabla167[[#This Row],[Existencia ]]+Tabla167[[#This Row],[Entradas]]-Tabla167[[#This Row],[Salidas]]</f>
        <v>#REF!</v>
      </c>
    </row>
    <row r="277" spans="3:15" s="46" customFormat="1" ht="15.75">
      <c r="C277" s="57">
        <v>42520</v>
      </c>
      <c r="D277" s="125">
        <v>44483</v>
      </c>
      <c r="E277" s="58" t="s">
        <v>210</v>
      </c>
      <c r="F277" s="59" t="s">
        <v>103</v>
      </c>
      <c r="G277" s="50" t="s">
        <v>616</v>
      </c>
      <c r="H277" s="60" t="s">
        <v>170</v>
      </c>
      <c r="I277" s="91">
        <v>8.26</v>
      </c>
      <c r="J277" s="53">
        <f>+Tabla167[[#This Row],[Costo Unitario en RD$]]*Tabla167[[#This Row],[Existencia.]]</f>
        <v>198.24</v>
      </c>
      <c r="K277" s="155">
        <v>24</v>
      </c>
      <c r="L277" s="60">
        <v>28</v>
      </c>
      <c r="M277" s="54" t="e">
        <f>+LOOKUP(Tabla167[[#This Row],[Código Institucional]],#REF!,#REF!)</f>
        <v>#REF!</v>
      </c>
      <c r="N277" s="55" t="e">
        <f>+LOOKUP(Tabla167[[#This Row],[Código Institucional]],#REF!,#REF!)</f>
        <v>#REF!</v>
      </c>
      <c r="O277" s="47" t="e">
        <f>+Tabla167[[#This Row],[Existencia ]]+Tabla167[[#This Row],[Entradas]]-Tabla167[[#This Row],[Salidas]]</f>
        <v>#REF!</v>
      </c>
    </row>
    <row r="278" spans="3:15" s="46" customFormat="1" ht="15.75">
      <c r="C278" s="57">
        <v>43033</v>
      </c>
      <c r="D278" s="125">
        <v>44517</v>
      </c>
      <c r="E278" s="58" t="s">
        <v>350</v>
      </c>
      <c r="F278" s="59" t="s">
        <v>128</v>
      </c>
      <c r="G278" s="50" t="s">
        <v>617</v>
      </c>
      <c r="H278" s="60" t="s">
        <v>170</v>
      </c>
      <c r="I278" s="91">
        <v>3976.6</v>
      </c>
      <c r="J278" s="53">
        <f>+Tabla167[[#This Row],[Costo Unitario en RD$]]*Tabla167[[#This Row],[Existencia.]]</f>
        <v>3976.6</v>
      </c>
      <c r="K278" s="155">
        <v>1</v>
      </c>
      <c r="L278" s="60">
        <v>1</v>
      </c>
      <c r="M278" s="54" t="e">
        <f>+LOOKUP(Tabla167[[#This Row],[Código Institucional]],#REF!,#REF!)</f>
        <v>#REF!</v>
      </c>
      <c r="N278" s="55" t="e">
        <f>+LOOKUP(Tabla167[[#This Row],[Código Institucional]],#REF!,#REF!)</f>
        <v>#REF!</v>
      </c>
      <c r="O278" s="47" t="e">
        <f>+Tabla167[[#This Row],[Existencia ]]+Tabla167[[#This Row],[Entradas]]-Tabla167[[#This Row],[Salidas]]</f>
        <v>#REF!</v>
      </c>
    </row>
    <row r="279" spans="3:15" s="46" customFormat="1" ht="15.75">
      <c r="C279" s="57">
        <v>38968</v>
      </c>
      <c r="D279" s="125">
        <v>44524</v>
      </c>
      <c r="E279" s="58" t="s">
        <v>187</v>
      </c>
      <c r="F279" s="59" t="s">
        <v>618</v>
      </c>
      <c r="G279" s="61" t="s">
        <v>619</v>
      </c>
      <c r="H279" s="60" t="s">
        <v>170</v>
      </c>
      <c r="I279" s="91">
        <v>248.7</v>
      </c>
      <c r="J279" s="53">
        <f>+Tabla167[[#This Row],[Costo Unitario en RD$]]*Tabla167[[#This Row],[Existencia.]]</f>
        <v>497.4</v>
      </c>
      <c r="K279" s="155">
        <v>2</v>
      </c>
      <c r="L279" s="60">
        <v>2</v>
      </c>
      <c r="M279" s="54" t="e">
        <f>+LOOKUP(Tabla167[[#This Row],[Código Institucional]],#REF!,#REF!)</f>
        <v>#REF!</v>
      </c>
      <c r="N279" s="55" t="e">
        <f>+LOOKUP(Tabla167[[#This Row],[Código Institucional]],#REF!,#REF!)</f>
        <v>#REF!</v>
      </c>
      <c r="O279" s="47" t="e">
        <f>+Tabla167[[#This Row],[Existencia ]]+Tabla167[[#This Row],[Entradas]]-Tabla167[[#This Row],[Salidas]]</f>
        <v>#REF!</v>
      </c>
    </row>
    <row r="280" spans="3:15" s="46" customFormat="1" ht="15.75" hidden="1">
      <c r="C280" s="57">
        <v>42496</v>
      </c>
      <c r="D280" s="125">
        <v>44524</v>
      </c>
      <c r="E280" s="58" t="s">
        <v>189</v>
      </c>
      <c r="F280" s="59" t="s">
        <v>68</v>
      </c>
      <c r="G280" s="61" t="s">
        <v>69</v>
      </c>
      <c r="H280" s="60" t="s">
        <v>170</v>
      </c>
      <c r="I280" s="91">
        <v>10.83</v>
      </c>
      <c r="J280" s="153">
        <f>+Tabla167[[#This Row],[Costo Unitario en RD$]]*Tabla167[[#This Row],[Existencia.]]</f>
        <v>0</v>
      </c>
      <c r="K280" s="155">
        <v>0</v>
      </c>
      <c r="L280" s="60">
        <v>8</v>
      </c>
      <c r="M280" s="54" t="e">
        <f>+LOOKUP(Tabla167[[#This Row],[Código Institucional]],#REF!,#REF!)</f>
        <v>#REF!</v>
      </c>
      <c r="N280" s="55" t="e">
        <f>+LOOKUP(Tabla167[[#This Row],[Código Institucional]],#REF!,#REF!)</f>
        <v>#REF!</v>
      </c>
      <c r="O280" s="47" t="e">
        <f>+Tabla167[[#This Row],[Existencia ]]+Tabla167[[#This Row],[Entradas]]-Tabla167[[#This Row],[Salidas]]</f>
        <v>#REF!</v>
      </c>
    </row>
    <row r="281" spans="3:15" s="46" customFormat="1" ht="15.75">
      <c r="C281" s="57">
        <v>42520</v>
      </c>
      <c r="D281" s="125">
        <v>44524</v>
      </c>
      <c r="E281" s="58" t="s">
        <v>189</v>
      </c>
      <c r="F281" s="59" t="s">
        <v>620</v>
      </c>
      <c r="G281" s="50" t="s">
        <v>621</v>
      </c>
      <c r="H281" s="60" t="s">
        <v>170</v>
      </c>
      <c r="I281" s="91">
        <v>36.31</v>
      </c>
      <c r="J281" s="53">
        <f>+Tabla167[[#This Row],[Costo Unitario en RD$]]*Tabla167[[#This Row],[Existencia.]]</f>
        <v>1960.7400000000002</v>
      </c>
      <c r="K281" s="155">
        <v>54</v>
      </c>
      <c r="L281" s="60">
        <v>70</v>
      </c>
      <c r="M281" s="54" t="e">
        <f>+LOOKUP(Tabla167[[#This Row],[Código Institucional]],#REF!,#REF!)</f>
        <v>#REF!</v>
      </c>
      <c r="N281" s="55" t="e">
        <f>+LOOKUP(Tabla167[[#This Row],[Código Institucional]],#REF!,#REF!)</f>
        <v>#REF!</v>
      </c>
      <c r="O281" s="47" t="e">
        <f>+Tabla167[[#This Row],[Existencia ]]+Tabla167[[#This Row],[Entradas]]-Tabla167[[#This Row],[Salidas]]</f>
        <v>#REF!</v>
      </c>
    </row>
    <row r="282" spans="3:15" s="46" customFormat="1" ht="15.75">
      <c r="C282" s="57">
        <v>42782</v>
      </c>
      <c r="D282" s="125">
        <v>44483</v>
      </c>
      <c r="E282" s="58" t="s">
        <v>189</v>
      </c>
      <c r="F282" s="59" t="s">
        <v>622</v>
      </c>
      <c r="G282" s="61" t="s">
        <v>623</v>
      </c>
      <c r="H282" s="60" t="s">
        <v>170</v>
      </c>
      <c r="I282" s="91">
        <v>336.3</v>
      </c>
      <c r="J282" s="53">
        <f>+Tabla167[[#This Row],[Costo Unitario en RD$]]*Tabla167[[#This Row],[Existencia.]]</f>
        <v>672.6</v>
      </c>
      <c r="K282" s="155">
        <v>2</v>
      </c>
      <c r="L282" s="60">
        <v>2</v>
      </c>
      <c r="M282" s="54" t="e">
        <f>+LOOKUP(Tabla167[[#This Row],[Código Institucional]],#REF!,#REF!)</f>
        <v>#REF!</v>
      </c>
      <c r="N282" s="55" t="e">
        <f>+LOOKUP(Tabla167[[#This Row],[Código Institucional]],#REF!,#REF!)</f>
        <v>#REF!</v>
      </c>
      <c r="O282" s="47" t="e">
        <f>+Tabla167[[#This Row],[Existencia ]]+Tabla167[[#This Row],[Entradas]]-Tabla167[[#This Row],[Salidas]]</f>
        <v>#REF!</v>
      </c>
    </row>
    <row r="283" spans="3:15" s="46" customFormat="1" ht="15.75">
      <c r="C283" s="57">
        <v>42520</v>
      </c>
      <c r="D283" s="125">
        <v>44483</v>
      </c>
      <c r="E283" s="58" t="s">
        <v>189</v>
      </c>
      <c r="F283" s="59" t="s">
        <v>129</v>
      </c>
      <c r="G283" s="50" t="s">
        <v>624</v>
      </c>
      <c r="H283" s="60" t="s">
        <v>170</v>
      </c>
      <c r="I283" s="91">
        <v>3.75</v>
      </c>
      <c r="J283" s="53">
        <f>+Tabla167[[#This Row],[Costo Unitario en RD$]]*Tabla167[[#This Row],[Existencia.]]</f>
        <v>150</v>
      </c>
      <c r="K283" s="155">
        <v>40</v>
      </c>
      <c r="L283" s="60">
        <v>40</v>
      </c>
      <c r="M283" s="54" t="e">
        <f>+LOOKUP(Tabla167[[#This Row],[Código Institucional]],#REF!,#REF!)</f>
        <v>#REF!</v>
      </c>
      <c r="N283" s="55" t="e">
        <f>+LOOKUP(Tabla167[[#This Row],[Código Institucional]],#REF!,#REF!)</f>
        <v>#REF!</v>
      </c>
      <c r="O283" s="47" t="e">
        <f>+Tabla167[[#This Row],[Existencia ]]+Tabla167[[#This Row],[Entradas]]-Tabla167[[#This Row],[Salidas]]</f>
        <v>#REF!</v>
      </c>
    </row>
    <row r="284" spans="3:15" s="46" customFormat="1" ht="15.75">
      <c r="C284" s="57">
        <v>43419</v>
      </c>
      <c r="D284" s="125">
        <v>44524</v>
      </c>
      <c r="E284" s="58" t="s">
        <v>400</v>
      </c>
      <c r="F284" s="59" t="s">
        <v>625</v>
      </c>
      <c r="G284" s="61" t="s">
        <v>626</v>
      </c>
      <c r="H284" s="60" t="s">
        <v>170</v>
      </c>
      <c r="I284" s="92">
        <v>298.08</v>
      </c>
      <c r="J284" s="53">
        <f>+Tabla167[[#This Row],[Costo Unitario en RD$]]*Tabla167[[#This Row],[Existencia.]]</f>
        <v>5365.44</v>
      </c>
      <c r="K284" s="155">
        <v>18</v>
      </c>
      <c r="L284" s="60">
        <v>28</v>
      </c>
      <c r="M284" s="54" t="e">
        <f>+LOOKUP(Tabla167[[#This Row],[Código Institucional]],#REF!,#REF!)</f>
        <v>#REF!</v>
      </c>
      <c r="N284" s="55" t="e">
        <f>+LOOKUP(Tabla167[[#This Row],[Código Institucional]],#REF!,#REF!)</f>
        <v>#REF!</v>
      </c>
      <c r="O284" s="47" t="e">
        <f>+Tabla167[[#This Row],[Existencia ]]+Tabla167[[#This Row],[Entradas]]-Tabla167[[#This Row],[Salidas]]</f>
        <v>#REF!</v>
      </c>
    </row>
    <row r="285" spans="3:15" s="46" customFormat="1" ht="15.75" hidden="1">
      <c r="C285" s="57">
        <v>43621</v>
      </c>
      <c r="D285" s="125">
        <v>44524</v>
      </c>
      <c r="E285" s="58" t="s">
        <v>303</v>
      </c>
      <c r="F285" s="59" t="s">
        <v>162</v>
      </c>
      <c r="G285" s="50" t="s">
        <v>627</v>
      </c>
      <c r="H285" s="60" t="s">
        <v>170</v>
      </c>
      <c r="I285" s="91">
        <v>218.6</v>
      </c>
      <c r="J285" s="153">
        <f>+Tabla167[[#This Row],[Costo Unitario en RD$]]*Tabla167[[#This Row],[Existencia.]]</f>
        <v>0</v>
      </c>
      <c r="K285" s="155">
        <v>0</v>
      </c>
      <c r="L285" s="60">
        <v>41</v>
      </c>
      <c r="M285" s="54" t="e">
        <f>+LOOKUP(Tabla167[[#This Row],[Código Institucional]],#REF!,#REF!)</f>
        <v>#REF!</v>
      </c>
      <c r="N285" s="55" t="e">
        <f>+LOOKUP(Tabla167[[#This Row],[Código Institucional]],#REF!,#REF!)</f>
        <v>#REF!</v>
      </c>
      <c r="O285" s="47" t="e">
        <f>+Tabla167[[#This Row],[Existencia ]]+Tabla167[[#This Row],[Entradas]]-Tabla167[[#This Row],[Salidas]]</f>
        <v>#REF!</v>
      </c>
    </row>
    <row r="286" spans="3:15" s="46" customFormat="1" ht="15.75" hidden="1">
      <c r="C286" s="57">
        <v>41862</v>
      </c>
      <c r="D286" s="125">
        <v>44524</v>
      </c>
      <c r="E286" s="58" t="s">
        <v>178</v>
      </c>
      <c r="F286" s="59" t="s">
        <v>628</v>
      </c>
      <c r="G286" s="50" t="s">
        <v>629</v>
      </c>
      <c r="H286" s="60" t="s">
        <v>170</v>
      </c>
      <c r="I286" s="91">
        <v>5302.06</v>
      </c>
      <c r="J286" s="153">
        <f>+Tabla167[[#This Row],[Costo Unitario en RD$]]*Tabla167[[#This Row],[Existencia.]]</f>
        <v>0</v>
      </c>
      <c r="K286" s="155">
        <v>0</v>
      </c>
      <c r="L286" s="60">
        <v>1</v>
      </c>
      <c r="M286" s="54" t="e">
        <f>+LOOKUP(Tabla167[[#This Row],[Código Institucional]],#REF!,#REF!)</f>
        <v>#REF!</v>
      </c>
      <c r="N286" s="55" t="e">
        <f>+LOOKUP(Tabla167[[#This Row],[Código Institucional]],#REF!,#REF!)</f>
        <v>#REF!</v>
      </c>
      <c r="O286" s="47" t="e">
        <f>+Tabla167[[#This Row],[Existencia ]]+Tabla167[[#This Row],[Entradas]]-Tabla167[[#This Row],[Salidas]]</f>
        <v>#REF!</v>
      </c>
    </row>
    <row r="287" spans="3:15" s="46" customFormat="1" ht="15.75">
      <c r="C287" s="57">
        <v>42305</v>
      </c>
      <c r="D287" s="125">
        <v>44524</v>
      </c>
      <c r="E287" s="58" t="s">
        <v>171</v>
      </c>
      <c r="F287" s="62" t="s">
        <v>48</v>
      </c>
      <c r="G287" s="50" t="s">
        <v>630</v>
      </c>
      <c r="H287" s="60" t="s">
        <v>170</v>
      </c>
      <c r="I287" s="91">
        <v>10</v>
      </c>
      <c r="J287" s="53">
        <f>+Tabla167[[#This Row],[Costo Unitario en RD$]]*Tabla167[[#This Row],[Existencia.]]</f>
        <v>1920</v>
      </c>
      <c r="K287" s="155">
        <v>192</v>
      </c>
      <c r="L287" s="60">
        <v>192</v>
      </c>
      <c r="M287" s="54" t="e">
        <f>+LOOKUP(Tabla167[[#This Row],[Código Institucional]],#REF!,#REF!)</f>
        <v>#REF!</v>
      </c>
      <c r="N287" s="55" t="e">
        <f>+LOOKUP(Tabla167[[#This Row],[Código Institucional]],#REF!,#REF!)</f>
        <v>#REF!</v>
      </c>
      <c r="O287" s="47" t="e">
        <f>+Tabla167[[#This Row],[Existencia ]]+Tabla167[[#This Row],[Entradas]]-Tabla167[[#This Row],[Salidas]]</f>
        <v>#REF!</v>
      </c>
    </row>
    <row r="288" spans="3:15" s="46" customFormat="1" ht="15.75">
      <c r="C288" s="57">
        <v>42850</v>
      </c>
      <c r="D288" s="125">
        <v>44517</v>
      </c>
      <c r="E288" s="58" t="s">
        <v>254</v>
      </c>
      <c r="F288" s="59" t="s">
        <v>130</v>
      </c>
      <c r="G288" s="61" t="s">
        <v>131</v>
      </c>
      <c r="H288" s="60" t="s">
        <v>170</v>
      </c>
      <c r="I288" s="91">
        <v>879.1</v>
      </c>
      <c r="J288" s="53">
        <f>+Tabla167[[#This Row],[Costo Unitario en RD$]]*Tabla167[[#This Row],[Existencia.]]</f>
        <v>61537</v>
      </c>
      <c r="K288" s="155">
        <v>70</v>
      </c>
      <c r="L288" s="60">
        <v>100</v>
      </c>
      <c r="M288" s="54" t="e">
        <f>+LOOKUP(Tabla167[[#This Row],[Código Institucional]],#REF!,#REF!)</f>
        <v>#REF!</v>
      </c>
      <c r="N288" s="55" t="e">
        <f>+LOOKUP(Tabla167[[#This Row],[Código Institucional]],#REF!,#REF!)</f>
        <v>#REF!</v>
      </c>
      <c r="O288" s="47" t="e">
        <f>+Tabla167[[#This Row],[Existencia ]]+Tabla167[[#This Row],[Entradas]]-Tabla167[[#This Row],[Salidas]]</f>
        <v>#REF!</v>
      </c>
    </row>
    <row r="289" spans="3:15" s="46" customFormat="1" ht="15.75">
      <c r="C289" s="57">
        <v>44483</v>
      </c>
      <c r="D289" s="125">
        <v>44519</v>
      </c>
      <c r="E289" s="58" t="s">
        <v>189</v>
      </c>
      <c r="F289" s="59" t="s">
        <v>88</v>
      </c>
      <c r="G289" s="50" t="s">
        <v>631</v>
      </c>
      <c r="H289" s="60" t="s">
        <v>170</v>
      </c>
      <c r="I289" s="91">
        <v>422.43</v>
      </c>
      <c r="J289" s="53">
        <f>+Tabla167[[#This Row],[Costo Unitario en RD$]]*Tabla167[[#This Row],[Existencia.]]</f>
        <v>8026.17</v>
      </c>
      <c r="K289" s="155">
        <v>19</v>
      </c>
      <c r="L289" s="60">
        <v>20</v>
      </c>
      <c r="M289" s="54" t="e">
        <f>+LOOKUP(Tabla167[[#This Row],[Código Institucional]],#REF!,#REF!)</f>
        <v>#REF!</v>
      </c>
      <c r="N289" s="55" t="e">
        <f>+LOOKUP(Tabla167[[#This Row],[Código Institucional]],#REF!,#REF!)</f>
        <v>#REF!</v>
      </c>
      <c r="O289" s="47" t="e">
        <f>+Tabla167[[#This Row],[Existencia ]]+Tabla167[[#This Row],[Entradas]]-Tabla167[[#This Row],[Salidas]]</f>
        <v>#REF!</v>
      </c>
    </row>
    <row r="290" spans="3:15" s="46" customFormat="1" ht="15.75">
      <c r="C290" s="57">
        <v>42263</v>
      </c>
      <c r="D290" s="125">
        <v>44483</v>
      </c>
      <c r="E290" s="58" t="s">
        <v>171</v>
      </c>
      <c r="F290" s="59" t="s">
        <v>91</v>
      </c>
      <c r="G290" s="50" t="s">
        <v>92</v>
      </c>
      <c r="H290" s="60" t="s">
        <v>170</v>
      </c>
      <c r="I290" s="91">
        <v>15.34</v>
      </c>
      <c r="J290" s="53">
        <f>+Tabla167[[#This Row],[Costo Unitario en RD$]]*Tabla167[[#This Row],[Existencia.]]</f>
        <v>153400</v>
      </c>
      <c r="K290" s="155">
        <v>10000</v>
      </c>
      <c r="L290" s="60">
        <v>9900</v>
      </c>
      <c r="M290" s="54" t="e">
        <f>+LOOKUP(Tabla167[[#This Row],[Código Institucional]],#REF!,#REF!)</f>
        <v>#REF!</v>
      </c>
      <c r="N290" s="55" t="e">
        <f>+LOOKUP(Tabla167[[#This Row],[Código Institucional]],#REF!,#REF!)</f>
        <v>#REF!</v>
      </c>
      <c r="O290" s="47" t="e">
        <f>+Tabla167[[#This Row],[Existencia ]]+Tabla167[[#This Row],[Entradas]]-Tabla167[[#This Row],[Salidas]]</f>
        <v>#REF!</v>
      </c>
    </row>
    <row r="291" spans="3:15" s="46" customFormat="1" ht="15.75" hidden="1">
      <c r="C291" s="57">
        <v>44145</v>
      </c>
      <c r="D291" s="125">
        <v>44483</v>
      </c>
      <c r="E291" s="58" t="s">
        <v>171</v>
      </c>
      <c r="F291" s="59" t="s">
        <v>28</v>
      </c>
      <c r="G291" s="50" t="s">
        <v>632</v>
      </c>
      <c r="H291" s="60" t="s">
        <v>170</v>
      </c>
      <c r="I291" s="91">
        <v>1.77</v>
      </c>
      <c r="J291" s="153">
        <f>+Tabla167[[#This Row],[Costo Unitario en RD$]]*Tabla167[[#This Row],[Existencia.]]</f>
        <v>0</v>
      </c>
      <c r="K291" s="155">
        <v>0</v>
      </c>
      <c r="L291" s="60">
        <v>1700</v>
      </c>
      <c r="M291" s="54" t="e">
        <f>+LOOKUP(Tabla167[[#This Row],[Código Institucional]],#REF!,#REF!)</f>
        <v>#REF!</v>
      </c>
      <c r="N291" s="55" t="e">
        <f>+LOOKUP(Tabla167[[#This Row],[Código Institucional]],#REF!,#REF!)</f>
        <v>#REF!</v>
      </c>
      <c r="O291" s="47" t="e">
        <f>+Tabla167[[#This Row],[Existencia ]]+Tabla167[[#This Row],[Entradas]]-Tabla167[[#This Row],[Salidas]]</f>
        <v>#REF!</v>
      </c>
    </row>
    <row r="292" spans="3:15" s="46" customFormat="1" ht="15.75" hidden="1">
      <c r="C292" s="57">
        <v>43307</v>
      </c>
      <c r="D292" s="125">
        <v>44414</v>
      </c>
      <c r="E292" s="58" t="s">
        <v>171</v>
      </c>
      <c r="F292" s="59" t="s">
        <v>133</v>
      </c>
      <c r="G292" s="61" t="s">
        <v>633</v>
      </c>
      <c r="H292" s="60" t="s">
        <v>170</v>
      </c>
      <c r="I292" s="91">
        <v>27.21</v>
      </c>
      <c r="J292" s="153">
        <f>+Tabla167[[#This Row],[Costo Unitario en RD$]]*Tabla167[[#This Row],[Existencia.]]</f>
        <v>0</v>
      </c>
      <c r="K292" s="155">
        <v>0</v>
      </c>
      <c r="L292" s="60">
        <v>50</v>
      </c>
      <c r="M292" s="54" t="e">
        <f>+LOOKUP(Tabla167[[#This Row],[Código Institucional]],#REF!,#REF!)</f>
        <v>#REF!</v>
      </c>
      <c r="N292" s="55" t="e">
        <f>+LOOKUP(Tabla167[[#This Row],[Código Institucional]],#REF!,#REF!)</f>
        <v>#REF!</v>
      </c>
      <c r="O292" s="47" t="e">
        <f>+Tabla167[[#This Row],[Existencia ]]+Tabla167[[#This Row],[Entradas]]-Tabla167[[#This Row],[Salidas]]</f>
        <v>#REF!</v>
      </c>
    </row>
    <row r="293" spans="3:15" s="46" customFormat="1" ht="15.75">
      <c r="C293" s="57">
        <v>43034</v>
      </c>
      <c r="D293" s="125">
        <v>44498</v>
      </c>
      <c r="E293" s="58" t="s">
        <v>189</v>
      </c>
      <c r="F293" s="59" t="s">
        <v>141</v>
      </c>
      <c r="G293" s="61" t="s">
        <v>634</v>
      </c>
      <c r="H293" s="60" t="s">
        <v>170</v>
      </c>
      <c r="I293" s="91">
        <v>677.91</v>
      </c>
      <c r="J293" s="53">
        <f>+Tabla167[[#This Row],[Costo Unitario en RD$]]*Tabla167[[#This Row],[Existencia.]]</f>
        <v>13558.199999999999</v>
      </c>
      <c r="K293" s="155">
        <v>20</v>
      </c>
      <c r="L293" s="60">
        <v>20</v>
      </c>
      <c r="M293" s="54" t="e">
        <f>+LOOKUP(Tabla167[[#This Row],[Código Institucional]],#REF!,#REF!)</f>
        <v>#REF!</v>
      </c>
      <c r="N293" s="55" t="e">
        <f>+LOOKUP(Tabla167[[#This Row],[Código Institucional]],#REF!,#REF!)</f>
        <v>#REF!</v>
      </c>
      <c r="O293" s="47" t="e">
        <f>+Tabla167[[#This Row],[Existencia ]]+Tabla167[[#This Row],[Entradas]]-Tabla167[[#This Row],[Salidas]]</f>
        <v>#REF!</v>
      </c>
    </row>
    <row r="294" spans="3:15" s="46" customFormat="1" ht="15.75">
      <c r="C294" s="57">
        <v>43034</v>
      </c>
      <c r="D294" s="125">
        <v>44483</v>
      </c>
      <c r="E294" s="58" t="s">
        <v>189</v>
      </c>
      <c r="F294" s="59" t="s">
        <v>142</v>
      </c>
      <c r="G294" s="61" t="s">
        <v>635</v>
      </c>
      <c r="H294" s="60" t="s">
        <v>170</v>
      </c>
      <c r="I294" s="91">
        <v>826.95</v>
      </c>
      <c r="J294" s="53">
        <f>+Tabla167[[#This Row],[Costo Unitario en RD$]]*Tabla167[[#This Row],[Existencia.]]</f>
        <v>33078</v>
      </c>
      <c r="K294" s="155">
        <v>40</v>
      </c>
      <c r="L294" s="60">
        <v>40</v>
      </c>
      <c r="M294" s="54" t="e">
        <f>+LOOKUP(Tabla167[[#This Row],[Código Institucional]],#REF!,#REF!)</f>
        <v>#REF!</v>
      </c>
      <c r="N294" s="55" t="e">
        <f>+LOOKUP(Tabla167[[#This Row],[Código Institucional]],#REF!,#REF!)</f>
        <v>#REF!</v>
      </c>
      <c r="O294" s="47" t="e">
        <f>+Tabla167[[#This Row],[Existencia ]]+Tabla167[[#This Row],[Entradas]]-Tabla167[[#This Row],[Salidas]]</f>
        <v>#REF!</v>
      </c>
    </row>
    <row r="295" spans="3:15" s="46" customFormat="1" ht="15.75">
      <c r="C295" s="57">
        <v>43752</v>
      </c>
      <c r="D295" s="125">
        <v>44524</v>
      </c>
      <c r="E295" s="58" t="s">
        <v>210</v>
      </c>
      <c r="F295" s="59" t="s">
        <v>636</v>
      </c>
      <c r="G295" s="63" t="s">
        <v>637</v>
      </c>
      <c r="H295" s="60" t="s">
        <v>170</v>
      </c>
      <c r="I295" s="91">
        <v>88.5</v>
      </c>
      <c r="J295" s="53">
        <f>+Tabla167[[#This Row],[Costo Unitario en RD$]]*Tabla167[[#This Row],[Existencia.]]</f>
        <v>354</v>
      </c>
      <c r="K295" s="155">
        <v>4</v>
      </c>
      <c r="L295" s="60">
        <v>5</v>
      </c>
      <c r="M295" s="54" t="e">
        <f>+LOOKUP(Tabla167[[#This Row],[Código Institucional]],#REF!,#REF!)</f>
        <v>#REF!</v>
      </c>
      <c r="N295" s="55" t="e">
        <f>+LOOKUP(Tabla167[[#This Row],[Código Institucional]],#REF!,#REF!)</f>
        <v>#REF!</v>
      </c>
      <c r="O295" s="47" t="e">
        <f>+Tabla167[[#This Row],[Existencia ]]+Tabla167[[#This Row],[Entradas]]-Tabla167[[#This Row],[Salidas]]</f>
        <v>#REF!</v>
      </c>
    </row>
    <row r="296" spans="3:15" s="46" customFormat="1" ht="15.75" customHeight="1">
      <c r="C296" s="57">
        <v>43752</v>
      </c>
      <c r="D296" s="125">
        <v>44414</v>
      </c>
      <c r="E296" s="58" t="s">
        <v>210</v>
      </c>
      <c r="F296" s="59" t="s">
        <v>46</v>
      </c>
      <c r="G296" s="63" t="s">
        <v>638</v>
      </c>
      <c r="H296" s="60" t="s">
        <v>170</v>
      </c>
      <c r="I296" s="91">
        <v>59</v>
      </c>
      <c r="J296" s="53">
        <f>+Tabla167[[#This Row],[Costo Unitario en RD$]]*Tabla167[[#This Row],[Existencia.]]</f>
        <v>118</v>
      </c>
      <c r="K296" s="155">
        <v>2</v>
      </c>
      <c r="L296" s="60">
        <v>5</v>
      </c>
      <c r="M296" s="54" t="e">
        <f>+LOOKUP(Tabla167[[#This Row],[Código Institucional]],#REF!,#REF!)</f>
        <v>#REF!</v>
      </c>
      <c r="N296" s="55" t="e">
        <f>+LOOKUP(Tabla167[[#This Row],[Código Institucional]],#REF!,#REF!)</f>
        <v>#REF!</v>
      </c>
      <c r="O296" s="47" t="e">
        <f>+Tabla167[[#This Row],[Existencia ]]+Tabla167[[#This Row],[Entradas]]-Tabla167[[#This Row],[Salidas]]</f>
        <v>#REF!</v>
      </c>
    </row>
    <row r="297" spans="3:15" s="46" customFormat="1" ht="15.75" customHeight="1">
      <c r="C297" s="57">
        <v>43752</v>
      </c>
      <c r="D297" s="125">
        <v>44483</v>
      </c>
      <c r="E297" s="58" t="s">
        <v>210</v>
      </c>
      <c r="F297" s="59" t="s">
        <v>114</v>
      </c>
      <c r="G297" s="63" t="s">
        <v>639</v>
      </c>
      <c r="H297" s="60" t="s">
        <v>170</v>
      </c>
      <c r="I297" s="91">
        <v>118</v>
      </c>
      <c r="J297" s="53">
        <f>+Tabla167[[#This Row],[Costo Unitario en RD$]]*Tabla167[[#This Row],[Existencia.]]</f>
        <v>590</v>
      </c>
      <c r="K297" s="155">
        <v>5</v>
      </c>
      <c r="L297" s="60">
        <v>8</v>
      </c>
      <c r="M297" s="54" t="e">
        <f>+LOOKUP(Tabla167[[#This Row],[Código Institucional]],#REF!,#REF!)</f>
        <v>#REF!</v>
      </c>
      <c r="N297" s="55" t="e">
        <f>+LOOKUP(Tabla167[[#This Row],[Código Institucional]],#REF!,#REF!)</f>
        <v>#REF!</v>
      </c>
      <c r="O297" s="47" t="e">
        <f>+Tabla167[[#This Row],[Existencia ]]+Tabla167[[#This Row],[Entradas]]-Tabla167[[#This Row],[Salidas]]</f>
        <v>#REF!</v>
      </c>
    </row>
    <row r="298" spans="3:15" s="46" customFormat="1" ht="15.75" customHeight="1">
      <c r="C298" s="57">
        <v>43752</v>
      </c>
      <c r="D298" s="125">
        <v>44414</v>
      </c>
      <c r="E298" s="58" t="s">
        <v>210</v>
      </c>
      <c r="F298" s="59" t="s">
        <v>42</v>
      </c>
      <c r="G298" s="63" t="s">
        <v>640</v>
      </c>
      <c r="H298" s="60" t="s">
        <v>170</v>
      </c>
      <c r="I298" s="91">
        <v>53.1</v>
      </c>
      <c r="J298" s="53">
        <f>+Tabla167[[#This Row],[Costo Unitario en RD$]]*Tabla167[[#This Row],[Existencia.]]</f>
        <v>53.1</v>
      </c>
      <c r="K298" s="155">
        <v>1</v>
      </c>
      <c r="L298" s="60">
        <v>7</v>
      </c>
      <c r="M298" s="54" t="e">
        <f>+LOOKUP(Tabla167[[#This Row],[Código Institucional]],#REF!,#REF!)</f>
        <v>#REF!</v>
      </c>
      <c r="N298" s="55" t="e">
        <f>+LOOKUP(Tabla167[[#This Row],[Código Institucional]],#REF!,#REF!)</f>
        <v>#REF!</v>
      </c>
      <c r="O298" s="47" t="e">
        <f>+Tabla167[[#This Row],[Existencia ]]+Tabla167[[#This Row],[Entradas]]-Tabla167[[#This Row],[Salidas]]</f>
        <v>#REF!</v>
      </c>
    </row>
    <row r="299" spans="3:15" s="46" customFormat="1" ht="15.75" customHeight="1">
      <c r="C299" s="57">
        <v>43752</v>
      </c>
      <c r="D299" s="125">
        <v>44509</v>
      </c>
      <c r="E299" s="58" t="s">
        <v>210</v>
      </c>
      <c r="F299" s="59" t="s">
        <v>641</v>
      </c>
      <c r="G299" s="63" t="s">
        <v>642</v>
      </c>
      <c r="H299" s="60" t="s">
        <v>170</v>
      </c>
      <c r="I299" s="91">
        <v>118</v>
      </c>
      <c r="J299" s="53">
        <f>+Tabla167[[#This Row],[Costo Unitario en RD$]]*Tabla167[[#This Row],[Existencia.]]</f>
        <v>354</v>
      </c>
      <c r="K299" s="155">
        <v>3</v>
      </c>
      <c r="L299" s="60">
        <v>5</v>
      </c>
      <c r="M299" s="54" t="e">
        <f>+LOOKUP(Tabla167[[#This Row],[Código Institucional]],#REF!,#REF!)</f>
        <v>#REF!</v>
      </c>
      <c r="N299" s="55" t="e">
        <f>+LOOKUP(Tabla167[[#This Row],[Código Institucional]],#REF!,#REF!)</f>
        <v>#REF!</v>
      </c>
      <c r="O299" s="49" t="e">
        <f>+Tabla167[[#This Row],[Existencia ]]+Tabla167[[#This Row],[Entradas]]-Tabla167[[#This Row],[Salidas]]</f>
        <v>#REF!</v>
      </c>
    </row>
    <row r="300" spans="3:15" s="46" customFormat="1" ht="15.75" hidden="1">
      <c r="C300" s="57">
        <v>43752</v>
      </c>
      <c r="D300" s="125">
        <v>44475</v>
      </c>
      <c r="E300" s="58" t="s">
        <v>210</v>
      </c>
      <c r="F300" s="59" t="s">
        <v>643</v>
      </c>
      <c r="G300" s="63" t="s">
        <v>644</v>
      </c>
      <c r="H300" s="60" t="s">
        <v>170</v>
      </c>
      <c r="I300" s="91">
        <v>177</v>
      </c>
      <c r="J300" s="153">
        <f>+Tabla167[[#This Row],[Costo Unitario en RD$]]*Tabla167[[#This Row],[Existencia.]]</f>
        <v>0</v>
      </c>
      <c r="K300" s="155">
        <v>0</v>
      </c>
      <c r="L300" s="60">
        <v>1</v>
      </c>
      <c r="M300" s="54" t="e">
        <f>+LOOKUP(Tabla167[[#This Row],[Código Institucional]],#REF!,#REF!)</f>
        <v>#REF!</v>
      </c>
      <c r="N300" s="55" t="e">
        <f>+LOOKUP(Tabla167[[#This Row],[Código Institucional]],#REF!,#REF!)</f>
        <v>#REF!</v>
      </c>
      <c r="O300" s="47" t="e">
        <f>+Tabla167[[#This Row],[Existencia ]]+Tabla167[[#This Row],[Entradas]]-Tabla167[[#This Row],[Salidas]]</f>
        <v>#REF!</v>
      </c>
    </row>
    <row r="301" spans="3:15" s="46" customFormat="1" ht="15.75" hidden="1">
      <c r="C301" s="57">
        <v>41429</v>
      </c>
      <c r="D301" s="125">
        <v>44475</v>
      </c>
      <c r="E301" s="58" t="s">
        <v>210</v>
      </c>
      <c r="F301" s="59" t="s">
        <v>146</v>
      </c>
      <c r="G301" s="50" t="s">
        <v>645</v>
      </c>
      <c r="H301" s="60" t="s">
        <v>170</v>
      </c>
      <c r="I301" s="91">
        <v>241.81</v>
      </c>
      <c r="J301" s="153">
        <f>+Tabla167[[#This Row],[Costo Unitario en RD$]]*Tabla167[[#This Row],[Existencia.]]</f>
        <v>0</v>
      </c>
      <c r="K301" s="155">
        <v>0</v>
      </c>
      <c r="L301" s="60">
        <v>53</v>
      </c>
      <c r="M301" s="54" t="e">
        <f>+LOOKUP(Tabla167[[#This Row],[Código Institucional]],#REF!,#REF!)</f>
        <v>#REF!</v>
      </c>
      <c r="N301" s="55" t="e">
        <f>+LOOKUP(Tabla167[[#This Row],[Código Institucional]],#REF!,#REF!)</f>
        <v>#REF!</v>
      </c>
      <c r="O301" s="47" t="e">
        <f>+Tabla167[[#This Row],[Existencia ]]+Tabla167[[#This Row],[Entradas]]-Tabla167[[#This Row],[Salidas]]</f>
        <v>#REF!</v>
      </c>
    </row>
    <row r="302" spans="3:15" s="46" customFormat="1" ht="15.75">
      <c r="C302" s="57">
        <v>43038</v>
      </c>
      <c r="D302" s="125">
        <v>44155</v>
      </c>
      <c r="E302" s="58" t="s">
        <v>210</v>
      </c>
      <c r="F302" s="59" t="s">
        <v>646</v>
      </c>
      <c r="G302" s="50" t="s">
        <v>647</v>
      </c>
      <c r="H302" s="60" t="s">
        <v>170</v>
      </c>
      <c r="I302" s="91">
        <v>1006.88</v>
      </c>
      <c r="J302" s="53">
        <f>+Tabla167[[#This Row],[Costo Unitario en RD$]]*Tabla167[[#This Row],[Existencia.]]</f>
        <v>3020.64</v>
      </c>
      <c r="K302" s="155">
        <v>3</v>
      </c>
      <c r="L302" s="60">
        <v>4</v>
      </c>
      <c r="M302" s="54" t="e">
        <f>+LOOKUP(Tabla167[[#This Row],[Código Institucional]],#REF!,#REF!)</f>
        <v>#REF!</v>
      </c>
      <c r="N302" s="55" t="e">
        <f>+LOOKUP(Tabla167[[#This Row],[Código Institucional]],#REF!,#REF!)</f>
        <v>#REF!</v>
      </c>
      <c r="O302" s="47" t="e">
        <f>+Tabla167[[#This Row],[Existencia ]]+Tabla167[[#This Row],[Entradas]]-Tabla167[[#This Row],[Salidas]]</f>
        <v>#REF!</v>
      </c>
    </row>
    <row r="303" spans="3:15" s="46" customFormat="1" ht="15.75">
      <c r="C303" s="57">
        <v>38968</v>
      </c>
      <c r="D303" s="125">
        <v>44483</v>
      </c>
      <c r="E303" s="58" t="s">
        <v>210</v>
      </c>
      <c r="F303" s="59" t="s">
        <v>648</v>
      </c>
      <c r="G303" s="50" t="s">
        <v>649</v>
      </c>
      <c r="H303" s="60" t="s">
        <v>170</v>
      </c>
      <c r="I303" s="91">
        <v>1676.2</v>
      </c>
      <c r="J303" s="53">
        <f>+Tabla167[[#This Row],[Costo Unitario en RD$]]*Tabla167[[#This Row],[Existencia.]]</f>
        <v>3352.4</v>
      </c>
      <c r="K303" s="155">
        <v>2</v>
      </c>
      <c r="L303" s="60">
        <v>4</v>
      </c>
      <c r="M303" s="54" t="e">
        <f>+LOOKUP(Tabla167[[#This Row],[Código Institucional]],#REF!,#REF!)</f>
        <v>#REF!</v>
      </c>
      <c r="N303" s="55" t="e">
        <f>+LOOKUP(Tabla167[[#This Row],[Código Institucional]],#REF!,#REF!)</f>
        <v>#REF!</v>
      </c>
      <c r="O303" s="47" t="e">
        <f>+Tabla167[[#This Row],[Existencia ]]+Tabla167[[#This Row],[Entradas]]-Tabla167[[#This Row],[Salidas]]</f>
        <v>#REF!</v>
      </c>
    </row>
    <row r="304" spans="3:15" s="46" customFormat="1" ht="15.75" hidden="1">
      <c r="C304" s="57">
        <v>43319</v>
      </c>
      <c r="D304" s="125">
        <v>44475</v>
      </c>
      <c r="E304" s="58" t="s">
        <v>210</v>
      </c>
      <c r="F304" s="59" t="s">
        <v>650</v>
      </c>
      <c r="G304" s="63" t="s">
        <v>651</v>
      </c>
      <c r="H304" s="60" t="s">
        <v>170</v>
      </c>
      <c r="I304" s="91">
        <v>180.96</v>
      </c>
      <c r="J304" s="153">
        <f>+Tabla167[[#This Row],[Costo Unitario en RD$]]*Tabla167[[#This Row],[Existencia.]]</f>
        <v>0</v>
      </c>
      <c r="K304" s="155">
        <v>0</v>
      </c>
      <c r="L304" s="60">
        <v>8</v>
      </c>
      <c r="M304" s="54" t="e">
        <f>+LOOKUP(Tabla167[[#This Row],[Código Institucional]],#REF!,#REF!)</f>
        <v>#REF!</v>
      </c>
      <c r="N304" s="55" t="e">
        <f>+LOOKUP(Tabla167[[#This Row],[Código Institucional]],#REF!,#REF!)</f>
        <v>#REF!</v>
      </c>
      <c r="O304" s="47" t="e">
        <f>+Tabla167[[#This Row],[Existencia ]]+Tabla167[[#This Row],[Entradas]]-Tabla167[[#This Row],[Salidas]]</f>
        <v>#REF!</v>
      </c>
    </row>
    <row r="305" spans="3:15" s="46" customFormat="1" ht="15.75">
      <c r="C305" s="57">
        <v>43411</v>
      </c>
      <c r="D305" s="125">
        <v>44483</v>
      </c>
      <c r="E305" s="58" t="s">
        <v>210</v>
      </c>
      <c r="F305" s="59" t="s">
        <v>652</v>
      </c>
      <c r="G305" s="63" t="s">
        <v>653</v>
      </c>
      <c r="H305" s="60" t="s">
        <v>170</v>
      </c>
      <c r="I305" s="92">
        <v>10.33</v>
      </c>
      <c r="J305" s="53">
        <f>+Tabla167[[#This Row],[Costo Unitario en RD$]]*Tabla167[[#This Row],[Existencia.]]</f>
        <v>206.6</v>
      </c>
      <c r="K305" s="155">
        <v>20</v>
      </c>
      <c r="L305" s="60">
        <v>20</v>
      </c>
      <c r="M305" s="54" t="e">
        <f>+LOOKUP(Tabla167[[#This Row],[Código Institucional]],#REF!,#REF!)</f>
        <v>#REF!</v>
      </c>
      <c r="N305" s="55" t="e">
        <f>+LOOKUP(Tabla167[[#This Row],[Código Institucional]],#REF!,#REF!)</f>
        <v>#REF!</v>
      </c>
      <c r="O305" s="47" t="e">
        <f>+Tabla167[[#This Row],[Existencia ]]+Tabla167[[#This Row],[Entradas]]-Tabla167[[#This Row],[Salidas]]</f>
        <v>#REF!</v>
      </c>
    </row>
    <row r="306" spans="3:15" s="46" customFormat="1" ht="15.75">
      <c r="C306" s="57">
        <v>43061</v>
      </c>
      <c r="D306" s="125">
        <v>44483</v>
      </c>
      <c r="E306" s="58" t="s">
        <v>210</v>
      </c>
      <c r="F306" s="59" t="s">
        <v>654</v>
      </c>
      <c r="G306" s="63" t="s">
        <v>655</v>
      </c>
      <c r="H306" s="60" t="s">
        <v>170</v>
      </c>
      <c r="I306" s="92">
        <v>84.08</v>
      </c>
      <c r="J306" s="53">
        <f>+Tabla167[[#This Row],[Costo Unitario en RD$]]*Tabla167[[#This Row],[Existencia.]]</f>
        <v>336.32</v>
      </c>
      <c r="K306" s="155">
        <v>4</v>
      </c>
      <c r="L306" s="60">
        <v>4</v>
      </c>
      <c r="M306" s="54" t="e">
        <f>+LOOKUP(Tabla167[[#This Row],[Código Institucional]],#REF!,#REF!)</f>
        <v>#REF!</v>
      </c>
      <c r="N306" s="55" t="e">
        <f>+LOOKUP(Tabla167[[#This Row],[Código Institucional]],#REF!,#REF!)</f>
        <v>#REF!</v>
      </c>
      <c r="O306" s="49" t="e">
        <f>+Tabla167[[#This Row],[Existencia ]]+Tabla167[[#This Row],[Entradas]]-Tabla167[[#This Row],[Salidas]]</f>
        <v>#REF!</v>
      </c>
    </row>
    <row r="307" spans="3:15" s="46" customFormat="1" ht="15.75">
      <c r="C307" s="57">
        <v>43411</v>
      </c>
      <c r="D307" s="125">
        <v>44524</v>
      </c>
      <c r="E307" s="58" t="s">
        <v>210</v>
      </c>
      <c r="F307" s="59" t="s">
        <v>656</v>
      </c>
      <c r="G307" s="63" t="s">
        <v>657</v>
      </c>
      <c r="H307" s="60" t="s">
        <v>170</v>
      </c>
      <c r="I307" s="92">
        <v>81.13</v>
      </c>
      <c r="J307" s="53">
        <f>+Tabla167[[#This Row],[Costo Unitario en RD$]]*Tabla167[[#This Row],[Existencia.]]</f>
        <v>324.52</v>
      </c>
      <c r="K307" s="155">
        <v>4</v>
      </c>
      <c r="L307" s="60">
        <v>5</v>
      </c>
      <c r="M307" s="54" t="e">
        <f>+LOOKUP(Tabla167[[#This Row],[Código Institucional]],#REF!,#REF!)</f>
        <v>#REF!</v>
      </c>
      <c r="N307" s="55" t="e">
        <f>+LOOKUP(Tabla167[[#This Row],[Código Institucional]],#REF!,#REF!)</f>
        <v>#REF!</v>
      </c>
      <c r="O307" s="47" t="e">
        <f>+Tabla167[[#This Row],[Existencia ]]+Tabla167[[#This Row],[Entradas]]-Tabla167[[#This Row],[Salidas]]</f>
        <v>#REF!</v>
      </c>
    </row>
    <row r="308" spans="3:15" s="46" customFormat="1" ht="15.75">
      <c r="C308" s="57">
        <v>41418</v>
      </c>
      <c r="D308" s="125">
        <v>44509</v>
      </c>
      <c r="E308" s="58" t="s">
        <v>171</v>
      </c>
      <c r="F308" s="62" t="s">
        <v>35</v>
      </c>
      <c r="G308" s="63" t="s">
        <v>658</v>
      </c>
      <c r="H308" s="60" t="s">
        <v>170</v>
      </c>
      <c r="I308" s="91">
        <v>102.66</v>
      </c>
      <c r="J308" s="53">
        <f>+Tabla167[[#This Row],[Costo Unitario en RD$]]*Tabla167[[#This Row],[Existencia.]]</f>
        <v>1745.22</v>
      </c>
      <c r="K308" s="155">
        <v>17</v>
      </c>
      <c r="L308" s="60">
        <v>15</v>
      </c>
      <c r="M308" s="54" t="e">
        <f>+LOOKUP(Tabla167[[#This Row],[Código Institucional]],#REF!,#REF!)</f>
        <v>#REF!</v>
      </c>
      <c r="N308" s="55" t="e">
        <f>+LOOKUP(Tabla167[[#This Row],[Código Institucional]],#REF!,#REF!)</f>
        <v>#REF!</v>
      </c>
      <c r="O308" s="47" t="e">
        <f>+Tabla167[[#This Row],[Existencia ]]+Tabla167[[#This Row],[Entradas]]-Tabla167[[#This Row],[Salidas]]</f>
        <v>#REF!</v>
      </c>
    </row>
    <row r="309" spans="3:15" s="46" customFormat="1" ht="15.75" hidden="1">
      <c r="C309" s="57">
        <v>42520</v>
      </c>
      <c r="D309" s="125">
        <v>44414</v>
      </c>
      <c r="E309" s="58" t="s">
        <v>171</v>
      </c>
      <c r="F309" s="62" t="s">
        <v>659</v>
      </c>
      <c r="G309" s="61" t="s">
        <v>660</v>
      </c>
      <c r="H309" s="60" t="s">
        <v>170</v>
      </c>
      <c r="I309" s="91">
        <v>354</v>
      </c>
      <c r="J309" s="153">
        <f>+Tabla167[[#This Row],[Costo Unitario en RD$]]*Tabla167[[#This Row],[Existencia.]]</f>
        <v>0</v>
      </c>
      <c r="K309" s="155">
        <v>0</v>
      </c>
      <c r="L309" s="60">
        <v>2</v>
      </c>
      <c r="M309" s="54" t="e">
        <f>+LOOKUP(Tabla167[[#This Row],[Código Institucional]],#REF!,#REF!)</f>
        <v>#REF!</v>
      </c>
      <c r="N309" s="55" t="e">
        <f>+LOOKUP(Tabla167[[#This Row],[Código Institucional]],#REF!,#REF!)</f>
        <v>#REF!</v>
      </c>
      <c r="O309" s="47" t="e">
        <f>+Tabla167[[#This Row],[Existencia ]]+Tabla167[[#This Row],[Entradas]]-Tabla167[[#This Row],[Salidas]]</f>
        <v>#REF!</v>
      </c>
    </row>
    <row r="310" spans="3:15" s="46" customFormat="1" ht="15.75">
      <c r="C310" s="57">
        <v>43059</v>
      </c>
      <c r="D310" s="125">
        <v>44414</v>
      </c>
      <c r="E310" s="58" t="s">
        <v>171</v>
      </c>
      <c r="F310" s="59" t="s">
        <v>67</v>
      </c>
      <c r="G310" s="50" t="s">
        <v>661</v>
      </c>
      <c r="H310" s="60" t="s">
        <v>170</v>
      </c>
      <c r="I310" s="91">
        <v>2576.65</v>
      </c>
      <c r="J310" s="53">
        <f>+Tabla167[[#This Row],[Costo Unitario en RD$]]*Tabla167[[#This Row],[Existencia.]]</f>
        <v>5153.3</v>
      </c>
      <c r="K310" s="155">
        <v>2</v>
      </c>
      <c r="L310" s="60">
        <v>2</v>
      </c>
      <c r="M310" s="54" t="e">
        <f>+LOOKUP(Tabla167[[#This Row],[Código Institucional]],#REF!,#REF!)</f>
        <v>#REF!</v>
      </c>
      <c r="N310" s="55" t="e">
        <f>+LOOKUP(Tabla167[[#This Row],[Código Institucional]],#REF!,#REF!)</f>
        <v>#REF!</v>
      </c>
      <c r="O310" s="47" t="e">
        <f>+Tabla167[[#This Row],[Existencia ]]+Tabla167[[#This Row],[Entradas]]-Tabla167[[#This Row],[Salidas]]</f>
        <v>#REF!</v>
      </c>
    </row>
    <row r="311" spans="3:15" s="46" customFormat="1" ht="15.75" hidden="1">
      <c r="C311" s="57">
        <v>44145</v>
      </c>
      <c r="D311" s="125">
        <v>44414</v>
      </c>
      <c r="E311" s="58" t="s">
        <v>178</v>
      </c>
      <c r="F311" s="59" t="s">
        <v>662</v>
      </c>
      <c r="G311" s="50" t="s">
        <v>663</v>
      </c>
      <c r="H311" s="60" t="s">
        <v>170</v>
      </c>
      <c r="I311" s="91">
        <v>1745.22</v>
      </c>
      <c r="J311" s="153">
        <f>+Tabla167[[#This Row],[Costo Unitario en RD$]]*Tabla167[[#This Row],[Existencia.]]</f>
        <v>0</v>
      </c>
      <c r="K311" s="155">
        <v>0</v>
      </c>
      <c r="L311" s="60">
        <v>299</v>
      </c>
      <c r="M311" s="54" t="e">
        <f>+LOOKUP(Tabla167[[#This Row],[Código Institucional]],#REF!,#REF!)</f>
        <v>#REF!</v>
      </c>
      <c r="N311" s="55" t="e">
        <f>+LOOKUP(Tabla167[[#This Row],[Código Institucional]],#REF!,#REF!)</f>
        <v>#REF!</v>
      </c>
      <c r="O311" s="47" t="e">
        <f>+Tabla167[[#This Row],[Existencia ]]+Tabla167[[#This Row],[Entradas]]-Tabla167[[#This Row],[Salidas]]</f>
        <v>#REF!</v>
      </c>
    </row>
    <row r="312" spans="3:15" s="46" customFormat="1" ht="15.75" hidden="1" customHeight="1">
      <c r="C312" s="57">
        <v>42520</v>
      </c>
      <c r="D312" s="125">
        <v>44519</v>
      </c>
      <c r="E312" s="58" t="s">
        <v>210</v>
      </c>
      <c r="F312" s="59" t="s">
        <v>664</v>
      </c>
      <c r="G312" s="63" t="s">
        <v>665</v>
      </c>
      <c r="H312" s="60" t="s">
        <v>170</v>
      </c>
      <c r="I312" s="92">
        <v>33.93</v>
      </c>
      <c r="J312" s="153">
        <f>+Tabla167[[#This Row],[Costo Unitario en RD$]]*Tabla167[[#This Row],[Existencia.]]</f>
        <v>0</v>
      </c>
      <c r="K312" s="155">
        <v>0</v>
      </c>
      <c r="L312" s="60">
        <v>2</v>
      </c>
      <c r="M312" s="54" t="e">
        <f>+LOOKUP(Tabla167[[#This Row],[Código Institucional]],#REF!,#REF!)</f>
        <v>#REF!</v>
      </c>
      <c r="N312" s="55" t="e">
        <f>+LOOKUP(Tabla167[[#This Row],[Código Institucional]],#REF!,#REF!)</f>
        <v>#REF!</v>
      </c>
      <c r="O312" s="56" t="e">
        <f>+Tabla167[[#This Row],[Existencia ]]+Tabla167[[#This Row],[Entradas]]-Tabla167[[#This Row],[Salidas]]</f>
        <v>#REF!</v>
      </c>
    </row>
    <row r="313" spans="3:15" s="46" customFormat="1" ht="15.75">
      <c r="C313" s="57">
        <v>43061</v>
      </c>
      <c r="D313" s="125">
        <v>44414</v>
      </c>
      <c r="E313" s="58" t="s">
        <v>210</v>
      </c>
      <c r="F313" s="59" t="s">
        <v>666</v>
      </c>
      <c r="G313" s="63" t="s">
        <v>667</v>
      </c>
      <c r="H313" s="60" t="s">
        <v>170</v>
      </c>
      <c r="I313" s="92">
        <v>137.18</v>
      </c>
      <c r="J313" s="53">
        <f>+Tabla167[[#This Row],[Costo Unitario en RD$]]*Tabla167[[#This Row],[Existencia.]]</f>
        <v>274.36</v>
      </c>
      <c r="K313" s="155">
        <v>2</v>
      </c>
      <c r="L313" s="60">
        <v>2</v>
      </c>
      <c r="M313" s="54" t="e">
        <f>+LOOKUP(Tabla167[[#This Row],[Código Institucional]],#REF!,#REF!)</f>
        <v>#REF!</v>
      </c>
      <c r="N313" s="55" t="e">
        <f>+LOOKUP(Tabla167[[#This Row],[Código Institucional]],#REF!,#REF!)</f>
        <v>#REF!</v>
      </c>
      <c r="O313" s="47" t="e">
        <f>+Tabla167[[#This Row],[Existencia ]]+Tabla167[[#This Row],[Entradas]]-Tabla167[[#This Row],[Salidas]]</f>
        <v>#REF!</v>
      </c>
    </row>
    <row r="314" spans="3:15" s="46" customFormat="1" ht="15.75">
      <c r="C314" s="57">
        <v>42496</v>
      </c>
      <c r="D314" s="125">
        <v>44475</v>
      </c>
      <c r="E314" s="58" t="s">
        <v>210</v>
      </c>
      <c r="F314" s="59" t="s">
        <v>668</v>
      </c>
      <c r="G314" s="50" t="s">
        <v>669</v>
      </c>
      <c r="H314" s="60" t="s">
        <v>170</v>
      </c>
      <c r="I314" s="91">
        <v>63.8</v>
      </c>
      <c r="J314" s="53">
        <f>+Tabla167[[#This Row],[Costo Unitario en RD$]]*Tabla167[[#This Row],[Existencia.]]</f>
        <v>255.2</v>
      </c>
      <c r="K314" s="155">
        <v>4</v>
      </c>
      <c r="L314" s="60">
        <v>5</v>
      </c>
      <c r="M314" s="54" t="e">
        <f>+LOOKUP(Tabla167[[#This Row],[Código Institucional]],#REF!,#REF!)</f>
        <v>#REF!</v>
      </c>
      <c r="N314" s="55" t="e">
        <f>+LOOKUP(Tabla167[[#This Row],[Código Institucional]],#REF!,#REF!)</f>
        <v>#REF!</v>
      </c>
      <c r="O314" s="47" t="e">
        <f>+Tabla167[[#This Row],[Existencia ]]+Tabla167[[#This Row],[Entradas]]-Tabla167[[#This Row],[Salidas]]</f>
        <v>#REF!</v>
      </c>
    </row>
    <row r="315" spans="3:15" s="46" customFormat="1" ht="15.75">
      <c r="C315" s="57">
        <v>42520</v>
      </c>
      <c r="D315" s="125">
        <v>44488</v>
      </c>
      <c r="E315" s="58" t="s">
        <v>210</v>
      </c>
      <c r="F315" s="59" t="s">
        <v>670</v>
      </c>
      <c r="G315" s="50" t="s">
        <v>671</v>
      </c>
      <c r="H315" s="60" t="s">
        <v>170</v>
      </c>
      <c r="I315" s="91">
        <v>99.76</v>
      </c>
      <c r="J315" s="53">
        <f>+Tabla167[[#This Row],[Costo Unitario en RD$]]*Tabla167[[#This Row],[Existencia.]]</f>
        <v>598.56000000000006</v>
      </c>
      <c r="K315" s="155">
        <v>6</v>
      </c>
      <c r="L315" s="60">
        <v>6</v>
      </c>
      <c r="M315" s="54" t="e">
        <f>+LOOKUP(Tabla167[[#This Row],[Código Institucional]],#REF!,#REF!)</f>
        <v>#REF!</v>
      </c>
      <c r="N315" s="55" t="e">
        <f>+LOOKUP(Tabla167[[#This Row],[Código Institucional]],#REF!,#REF!)</f>
        <v>#REF!</v>
      </c>
      <c r="O315" s="56" t="e">
        <f>+Tabla167[[#This Row],[Existencia ]]+Tabla167[[#This Row],[Entradas]]-Tabla167[[#This Row],[Salidas]]</f>
        <v>#REF!</v>
      </c>
    </row>
    <row r="316" spans="3:15" s="46" customFormat="1" ht="15.75">
      <c r="C316" s="57">
        <v>43412</v>
      </c>
      <c r="D316" s="125">
        <v>44530</v>
      </c>
      <c r="E316" s="58" t="s">
        <v>210</v>
      </c>
      <c r="F316" s="59" t="s">
        <v>672</v>
      </c>
      <c r="G316" s="50" t="s">
        <v>673</v>
      </c>
      <c r="H316" s="60" t="s">
        <v>170</v>
      </c>
      <c r="I316" s="91">
        <v>67.28</v>
      </c>
      <c r="J316" s="53">
        <f>+Tabla167[[#This Row],[Costo Unitario en RD$]]*Tabla167[[#This Row],[Existencia.]]</f>
        <v>403.68</v>
      </c>
      <c r="K316" s="155">
        <v>6</v>
      </c>
      <c r="L316" s="60">
        <v>10</v>
      </c>
      <c r="M316" s="54" t="e">
        <f>+LOOKUP(Tabla167[[#This Row],[Código Institucional]],#REF!,#REF!)</f>
        <v>#REF!</v>
      </c>
      <c r="N316" s="55" t="e">
        <f>+LOOKUP(Tabla167[[#This Row],[Código Institucional]],#REF!,#REF!)</f>
        <v>#REF!</v>
      </c>
      <c r="O316" s="47" t="e">
        <f>+Tabla167[[#This Row],[Existencia ]]+Tabla167[[#This Row],[Entradas]]-Tabla167[[#This Row],[Salidas]]</f>
        <v>#REF!</v>
      </c>
    </row>
    <row r="317" spans="3:15" s="46" customFormat="1" ht="15.75">
      <c r="C317" s="57">
        <v>41907</v>
      </c>
      <c r="D317" s="125">
        <v>44518</v>
      </c>
      <c r="E317" s="58" t="s">
        <v>210</v>
      </c>
      <c r="F317" s="59" t="s">
        <v>674</v>
      </c>
      <c r="G317" s="50" t="s">
        <v>675</v>
      </c>
      <c r="H317" s="60" t="s">
        <v>170</v>
      </c>
      <c r="I317" s="91">
        <v>134.56</v>
      </c>
      <c r="J317" s="53">
        <f>+Tabla167[[#This Row],[Costo Unitario en RD$]]*Tabla167[[#This Row],[Existencia.]]</f>
        <v>672.8</v>
      </c>
      <c r="K317" s="155">
        <v>5</v>
      </c>
      <c r="L317" s="60">
        <v>5</v>
      </c>
      <c r="M317" s="54" t="e">
        <f>+LOOKUP(Tabla167[[#This Row],[Código Institucional]],#REF!,#REF!)</f>
        <v>#REF!</v>
      </c>
      <c r="N317" s="55" t="e">
        <f>+LOOKUP(Tabla167[[#This Row],[Código Institucional]],#REF!,#REF!)</f>
        <v>#REF!</v>
      </c>
      <c r="O317" s="47" t="e">
        <f>+Tabla167[[#This Row],[Existencia ]]+Tabla167[[#This Row],[Entradas]]-Tabla167[[#This Row],[Salidas]]</f>
        <v>#REF!</v>
      </c>
    </row>
    <row r="318" spans="3:15" s="46" customFormat="1" ht="15.75">
      <c r="C318" s="57">
        <v>42496</v>
      </c>
      <c r="D318" s="125">
        <v>44519</v>
      </c>
      <c r="E318" s="58" t="s">
        <v>358</v>
      </c>
      <c r="F318" s="59" t="s">
        <v>676</v>
      </c>
      <c r="G318" s="61" t="s">
        <v>677</v>
      </c>
      <c r="H318" s="60" t="s">
        <v>170</v>
      </c>
      <c r="I318" s="91">
        <v>646.64</v>
      </c>
      <c r="J318" s="53">
        <f>+Tabla167[[#This Row],[Costo Unitario en RD$]]*Tabla167[[#This Row],[Existencia.]]</f>
        <v>138380.96</v>
      </c>
      <c r="K318" s="155">
        <v>214</v>
      </c>
      <c r="L318" s="60">
        <v>238</v>
      </c>
      <c r="M318" s="54" t="e">
        <f>+LOOKUP(Tabla167[[#This Row],[Código Institucional]],#REF!,#REF!)</f>
        <v>#REF!</v>
      </c>
      <c r="N318" s="55" t="e">
        <f>+LOOKUP(Tabla167[[#This Row],[Código Institucional]],#REF!,#REF!)</f>
        <v>#REF!</v>
      </c>
      <c r="O318" s="47" t="e">
        <f>+Tabla167[[#This Row],[Existencia ]]+Tabla167[[#This Row],[Entradas]]-Tabla167[[#This Row],[Salidas]]</f>
        <v>#REF!</v>
      </c>
    </row>
    <row r="319" spans="3:15" s="46" customFormat="1" ht="15.75" hidden="1">
      <c r="C319" s="57">
        <v>39416</v>
      </c>
      <c r="D319" s="125">
        <v>44510</v>
      </c>
      <c r="E319" s="58" t="s">
        <v>358</v>
      </c>
      <c r="F319" s="59" t="s">
        <v>678</v>
      </c>
      <c r="G319" s="63" t="s">
        <v>679</v>
      </c>
      <c r="H319" s="60" t="s">
        <v>170</v>
      </c>
      <c r="I319" s="91">
        <v>1239.9100000000001</v>
      </c>
      <c r="J319" s="153">
        <f>+Tabla167[[#This Row],[Costo Unitario en RD$]]*Tabla167[[#This Row],[Existencia.]]</f>
        <v>0</v>
      </c>
      <c r="K319" s="155">
        <v>0</v>
      </c>
      <c r="L319" s="60">
        <v>0</v>
      </c>
      <c r="M319" s="54" t="e">
        <f>+LOOKUP(Tabla167[[#This Row],[Código Institucional]],#REF!,#REF!)</f>
        <v>#REF!</v>
      </c>
      <c r="N319" s="55" t="e">
        <f>+LOOKUP(Tabla167[[#This Row],[Código Institucional]],#REF!,#REF!)</f>
        <v>#REF!</v>
      </c>
      <c r="O319" s="56" t="e">
        <f>+Tabla167[[#This Row],[Existencia ]]+Tabla167[[#This Row],[Entradas]]-Tabla167[[#This Row],[Salidas]]</f>
        <v>#REF!</v>
      </c>
    </row>
    <row r="320" spans="3:15" s="46" customFormat="1" ht="15.75" hidden="1">
      <c r="C320" s="57">
        <v>40816</v>
      </c>
      <c r="D320" s="125">
        <v>44510</v>
      </c>
      <c r="E320" s="58" t="s">
        <v>358</v>
      </c>
      <c r="F320" s="59" t="s">
        <v>680</v>
      </c>
      <c r="G320" s="61" t="s">
        <v>681</v>
      </c>
      <c r="H320" s="60" t="s">
        <v>170</v>
      </c>
      <c r="I320" s="91">
        <v>224.2</v>
      </c>
      <c r="J320" s="153">
        <f>+Tabla167[[#This Row],[Costo Unitario en RD$]]*Tabla167[[#This Row],[Existencia.]]</f>
        <v>0</v>
      </c>
      <c r="K320" s="155">
        <v>0</v>
      </c>
      <c r="L320" s="60">
        <v>75</v>
      </c>
      <c r="M320" s="54" t="e">
        <f>+LOOKUP(Tabla167[[#This Row],[Código Institucional]],#REF!,#REF!)</f>
        <v>#REF!</v>
      </c>
      <c r="N320" s="55" t="e">
        <f>+LOOKUP(Tabla167[[#This Row],[Código Institucional]],#REF!,#REF!)</f>
        <v>#REF!</v>
      </c>
      <c r="O320" s="47" t="e">
        <f>+Tabla167[[#This Row],[Existencia ]]+Tabla167[[#This Row],[Entradas]]-Tabla167[[#This Row],[Salidas]]</f>
        <v>#REF!</v>
      </c>
    </row>
    <row r="321" spans="3:15" s="46" customFormat="1" ht="15.75" hidden="1">
      <c r="C321" s="74">
        <v>44104</v>
      </c>
      <c r="D321" s="125">
        <v>44524</v>
      </c>
      <c r="E321" s="75" t="s">
        <v>713</v>
      </c>
      <c r="F321" s="66" t="s">
        <v>161</v>
      </c>
      <c r="G321" s="67" t="s">
        <v>682</v>
      </c>
      <c r="H321" s="75" t="s">
        <v>170</v>
      </c>
      <c r="I321" s="76"/>
      <c r="J321" s="153">
        <f>+Tabla167[[#This Row],[Costo Unitario en RD$]]*Tabla167[[#This Row],[Existencia.]]</f>
        <v>0</v>
      </c>
      <c r="K321" s="155">
        <v>0</v>
      </c>
      <c r="L321" s="121">
        <v>66</v>
      </c>
      <c r="M321" s="54" t="e">
        <f>+LOOKUP(Tabla167[[#This Row],[Código Institucional]],#REF!,#REF!)</f>
        <v>#REF!</v>
      </c>
      <c r="N321" s="55" t="e">
        <f>+LOOKUP(Tabla167[[#This Row],[Código Institucional]],#REF!,#REF!)</f>
        <v>#REF!</v>
      </c>
      <c r="O321" s="47" t="e">
        <f>+Tabla167[[#This Row],[Existencia ]]+Tabla167[[#This Row],[Entradas]]-Tabla167[[#This Row],[Salidas]]</f>
        <v>#REF!</v>
      </c>
    </row>
    <row r="322" spans="3:15" s="46" customFormat="1" ht="15.75">
      <c r="C322" s="74">
        <v>44364</v>
      </c>
      <c r="D322" s="125">
        <v>44510</v>
      </c>
      <c r="E322" s="75" t="s">
        <v>713</v>
      </c>
      <c r="F322" s="68" t="s">
        <v>163</v>
      </c>
      <c r="G322" s="67" t="s">
        <v>683</v>
      </c>
      <c r="H322" s="75" t="s">
        <v>170</v>
      </c>
      <c r="I322" s="76">
        <v>10279.49</v>
      </c>
      <c r="J322" s="53">
        <f>+Tabla167[[#This Row],[Costo Unitario en RD$]]*Tabla167[[#This Row],[Existencia.]]</f>
        <v>308384.7</v>
      </c>
      <c r="K322" s="155">
        <v>30</v>
      </c>
      <c r="L322" s="121">
        <v>30</v>
      </c>
      <c r="M322" s="54" t="e">
        <f>+LOOKUP(Tabla167[[#This Row],[Código Institucional]],#REF!,#REF!)</f>
        <v>#REF!</v>
      </c>
      <c r="N322" s="55" t="e">
        <f>+LOOKUP(Tabla167[[#This Row],[Código Institucional]],#REF!,#REF!)</f>
        <v>#REF!</v>
      </c>
      <c r="O322" s="47" t="e">
        <f>+Tabla167[[#This Row],[Existencia ]]+Tabla167[[#This Row],[Entradas]]-Tabla167[[#This Row],[Salidas]]</f>
        <v>#REF!</v>
      </c>
    </row>
    <row r="323" spans="3:15" s="46" customFormat="1" ht="15.75" hidden="1">
      <c r="C323" s="74">
        <v>44354</v>
      </c>
      <c r="D323" s="125">
        <v>44510</v>
      </c>
      <c r="E323" s="75" t="s">
        <v>713</v>
      </c>
      <c r="F323" s="68" t="s">
        <v>164</v>
      </c>
      <c r="G323" s="69" t="s">
        <v>684</v>
      </c>
      <c r="H323" s="75" t="s">
        <v>170</v>
      </c>
      <c r="I323" s="76">
        <v>38</v>
      </c>
      <c r="J323" s="153">
        <f>+Tabla167[[#This Row],[Costo Unitario en RD$]]*Tabla167[[#This Row],[Existencia.]]</f>
        <v>0</v>
      </c>
      <c r="K323" s="155">
        <v>0</v>
      </c>
      <c r="L323" s="121">
        <v>0</v>
      </c>
      <c r="M323" s="54" t="e">
        <f>+LOOKUP(Tabla167[[#This Row],[Código Institucional]],#REF!,#REF!)</f>
        <v>#REF!</v>
      </c>
      <c r="N323" s="55" t="e">
        <f>+LOOKUP(Tabla167[[#This Row],[Código Institucional]],#REF!,#REF!)</f>
        <v>#REF!</v>
      </c>
      <c r="O323" s="47" t="e">
        <f>+Tabla167[[#This Row],[Existencia ]]+Tabla167[[#This Row],[Entradas]]-Tabla167[[#This Row],[Salidas]]</f>
        <v>#REF!</v>
      </c>
    </row>
    <row r="324" spans="3:15" s="46" customFormat="1" ht="15.75">
      <c r="C324" s="74">
        <v>44354</v>
      </c>
      <c r="D324" s="125">
        <v>44510</v>
      </c>
      <c r="E324" s="75" t="s">
        <v>713</v>
      </c>
      <c r="F324" s="70" t="s">
        <v>165</v>
      </c>
      <c r="G324" s="69" t="s">
        <v>685</v>
      </c>
      <c r="H324" s="75" t="s">
        <v>170</v>
      </c>
      <c r="I324" s="76">
        <v>38</v>
      </c>
      <c r="J324" s="53">
        <f>+Tabla167[[#This Row],[Costo Unitario en RD$]]*Tabla167[[#This Row],[Existencia.]]</f>
        <v>3838</v>
      </c>
      <c r="K324" s="155">
        <v>101</v>
      </c>
      <c r="L324" s="121">
        <v>0</v>
      </c>
      <c r="M324" s="54" t="e">
        <f>+LOOKUP(Tabla167[[#This Row],[Código Institucional]],#REF!,#REF!)</f>
        <v>#REF!</v>
      </c>
      <c r="N324" s="55" t="e">
        <f>+LOOKUP(Tabla167[[#This Row],[Código Institucional]],#REF!,#REF!)</f>
        <v>#REF!</v>
      </c>
      <c r="O324" s="47" t="e">
        <f>+Tabla167[[#This Row],[Existencia ]]+Tabla167[[#This Row],[Entradas]]-Tabla167[[#This Row],[Salidas]]</f>
        <v>#REF!</v>
      </c>
    </row>
    <row r="325" spans="3:15" s="46" customFormat="1" ht="15.75" hidden="1">
      <c r="C325" s="74">
        <v>44460</v>
      </c>
      <c r="D325" s="74"/>
      <c r="E325" s="75" t="s">
        <v>713</v>
      </c>
      <c r="F325" s="68" t="s">
        <v>166</v>
      </c>
      <c r="G325" s="71" t="s">
        <v>686</v>
      </c>
      <c r="H325" s="75" t="s">
        <v>714</v>
      </c>
      <c r="I325" s="76">
        <v>2029.91</v>
      </c>
      <c r="J325" s="153">
        <f>+Tabla167[[#This Row],[Costo Unitario en RD$]]*Tabla167[[#This Row],[Existencia.]]</f>
        <v>0</v>
      </c>
      <c r="K325" s="155">
        <v>0</v>
      </c>
      <c r="L325" s="121">
        <v>23</v>
      </c>
      <c r="M325" s="54" t="e">
        <f>+LOOKUP(Tabla167[[#This Row],[Código Institucional]],#REF!,#REF!)</f>
        <v>#REF!</v>
      </c>
      <c r="N325" s="55" t="e">
        <f>+LOOKUP(Tabla167[[#This Row],[Código Institucional]],#REF!,#REF!)</f>
        <v>#REF!</v>
      </c>
      <c r="O325" s="47" t="e">
        <f>+Tabla167[[#This Row],[Existencia ]]+Tabla167[[#This Row],[Entradas]]-Tabla167[[#This Row],[Salidas]]</f>
        <v>#REF!</v>
      </c>
    </row>
    <row r="326" spans="3:15" s="46" customFormat="1" ht="15.75">
      <c r="C326" s="74">
        <v>44354</v>
      </c>
      <c r="D326" s="74"/>
      <c r="E326" s="75" t="s">
        <v>713</v>
      </c>
      <c r="F326" s="68" t="s">
        <v>687</v>
      </c>
      <c r="G326" s="71" t="s">
        <v>688</v>
      </c>
      <c r="H326" s="75" t="s">
        <v>714</v>
      </c>
      <c r="I326" s="76">
        <v>1033</v>
      </c>
      <c r="J326" s="53">
        <f>+Tabla167[[#This Row],[Costo Unitario en RD$]]*Tabla167[[#This Row],[Existencia.]]</f>
        <v>101234</v>
      </c>
      <c r="K326" s="155">
        <v>98</v>
      </c>
      <c r="L326" s="121">
        <v>5</v>
      </c>
      <c r="M326" s="54" t="e">
        <f>+LOOKUP(Tabla167[[#This Row],[Código Institucional]],#REF!,#REF!)</f>
        <v>#REF!</v>
      </c>
      <c r="N326" s="55" t="e">
        <f>+LOOKUP(Tabla167[[#This Row],[Código Institucional]],#REF!,#REF!)</f>
        <v>#REF!</v>
      </c>
      <c r="O326" s="47" t="e">
        <f>+Tabla167[[#This Row],[Existencia ]]+Tabla167[[#This Row],[Entradas]]-Tabla167[[#This Row],[Salidas]]</f>
        <v>#REF!</v>
      </c>
    </row>
    <row r="327" spans="3:15" s="46" customFormat="1" ht="15.75">
      <c r="C327" s="74">
        <v>44475</v>
      </c>
      <c r="D327" s="74"/>
      <c r="E327" s="75" t="s">
        <v>713</v>
      </c>
      <c r="F327" s="70" t="s">
        <v>689</v>
      </c>
      <c r="G327" s="71" t="s">
        <v>690</v>
      </c>
      <c r="H327" s="75" t="s">
        <v>170</v>
      </c>
      <c r="I327" s="76">
        <v>80.099999999999994</v>
      </c>
      <c r="J327" s="53">
        <f>+Tabla167[[#This Row],[Costo Unitario en RD$]]*Tabla167[[#This Row],[Existencia.]]</f>
        <v>4004.9999999999995</v>
      </c>
      <c r="K327" s="155">
        <v>50</v>
      </c>
      <c r="L327" s="121">
        <v>120</v>
      </c>
      <c r="M327" s="54" t="e">
        <f>+LOOKUP(Tabla167[[#This Row],[Código Institucional]],#REF!,#REF!)</f>
        <v>#REF!</v>
      </c>
      <c r="N327" s="55" t="e">
        <f>+LOOKUP(Tabla167[[#This Row],[Código Institucional]],#REF!,#REF!)</f>
        <v>#REF!</v>
      </c>
      <c r="O327" s="47" t="e">
        <f>+Tabla167[[#This Row],[Existencia ]]+Tabla167[[#This Row],[Entradas]]-Tabla167[[#This Row],[Salidas]]</f>
        <v>#REF!</v>
      </c>
    </row>
    <row r="328" spans="3:15" s="46" customFormat="1" ht="15.75" hidden="1">
      <c r="C328" s="74">
        <v>44364</v>
      </c>
      <c r="D328" s="74"/>
      <c r="E328" s="75" t="s">
        <v>713</v>
      </c>
      <c r="F328" s="68" t="s">
        <v>691</v>
      </c>
      <c r="G328" s="71" t="s">
        <v>692</v>
      </c>
      <c r="H328" s="75" t="s">
        <v>170</v>
      </c>
      <c r="I328" s="76">
        <v>124</v>
      </c>
      <c r="J328" s="153">
        <f>+Tabla167[[#This Row],[Costo Unitario en RD$]]*Tabla167[[#This Row],[Existencia.]]</f>
        <v>0</v>
      </c>
      <c r="K328" s="155">
        <v>0</v>
      </c>
      <c r="L328" s="121">
        <v>10</v>
      </c>
      <c r="M328" s="54" t="e">
        <f>+LOOKUP(Tabla167[[#This Row],[Código Institucional]],#REF!,#REF!)</f>
        <v>#REF!</v>
      </c>
      <c r="N328" s="55" t="e">
        <f>+LOOKUP(Tabla167[[#This Row],[Código Institucional]],#REF!,#REF!)</f>
        <v>#REF!</v>
      </c>
      <c r="O328" s="47" t="e">
        <f>+Tabla167[[#This Row],[Existencia ]]+Tabla167[[#This Row],[Entradas]]-Tabla167[[#This Row],[Salidas]]</f>
        <v>#REF!</v>
      </c>
    </row>
    <row r="329" spans="3:15" s="46" customFormat="1" ht="15.75" hidden="1">
      <c r="C329" s="74">
        <v>44364</v>
      </c>
      <c r="D329" s="74"/>
      <c r="E329" s="75" t="s">
        <v>713</v>
      </c>
      <c r="F329" s="68" t="s">
        <v>693</v>
      </c>
      <c r="G329" s="71" t="s">
        <v>694</v>
      </c>
      <c r="H329" s="75" t="s">
        <v>170</v>
      </c>
      <c r="I329" s="76">
        <v>90.27</v>
      </c>
      <c r="J329" s="153">
        <f>+Tabla167[[#This Row],[Costo Unitario en RD$]]*Tabla167[[#This Row],[Existencia.]]</f>
        <v>0</v>
      </c>
      <c r="K329" s="155">
        <v>0</v>
      </c>
      <c r="L329" s="121">
        <v>4</v>
      </c>
      <c r="M329" s="54" t="e">
        <f>+LOOKUP(Tabla167[[#This Row],[Código Institucional]],#REF!,#REF!)</f>
        <v>#REF!</v>
      </c>
      <c r="N329" s="55" t="e">
        <f>+LOOKUP(Tabla167[[#This Row],[Código Institucional]],#REF!,#REF!)</f>
        <v>#REF!</v>
      </c>
      <c r="O329" s="47" t="e">
        <f>+Tabla167[[#This Row],[Existencia ]]+Tabla167[[#This Row],[Entradas]]-Tabla167[[#This Row],[Salidas]]</f>
        <v>#REF!</v>
      </c>
    </row>
    <row r="330" spans="3:15" s="46" customFormat="1" ht="15.75">
      <c r="C330" s="74">
        <v>44364</v>
      </c>
      <c r="D330" s="74"/>
      <c r="E330" s="75" t="s">
        <v>713</v>
      </c>
      <c r="F330" s="70" t="s">
        <v>695</v>
      </c>
      <c r="G330" s="71" t="s">
        <v>696</v>
      </c>
      <c r="H330" s="77" t="s">
        <v>170</v>
      </c>
      <c r="I330" s="76">
        <v>209.97</v>
      </c>
      <c r="J330" s="53">
        <f>+Tabla167[[#This Row],[Costo Unitario en RD$]]*Tabla167[[#This Row],[Existencia.]]</f>
        <v>5039.28</v>
      </c>
      <c r="K330" s="155">
        <v>24</v>
      </c>
      <c r="L330" s="121">
        <v>7</v>
      </c>
      <c r="M330" s="54" t="e">
        <f>+LOOKUP(Tabla167[[#This Row],[Código Institucional]],#REF!,#REF!)</f>
        <v>#REF!</v>
      </c>
      <c r="N330" s="55" t="e">
        <f>+LOOKUP(Tabla167[[#This Row],[Código Institucional]],#REF!,#REF!)</f>
        <v>#REF!</v>
      </c>
      <c r="O330" s="47" t="e">
        <f>+Tabla167[[#This Row],[Existencia ]]+Tabla167[[#This Row],[Entradas]]-Tabla167[[#This Row],[Salidas]]</f>
        <v>#REF!</v>
      </c>
    </row>
    <row r="331" spans="3:15" s="46" customFormat="1" ht="15.75" hidden="1">
      <c r="C331" s="74">
        <v>44364</v>
      </c>
      <c r="D331" s="74"/>
      <c r="E331" s="75" t="s">
        <v>713</v>
      </c>
      <c r="F331" s="68" t="s">
        <v>697</v>
      </c>
      <c r="G331" s="71" t="s">
        <v>698</v>
      </c>
      <c r="H331" s="75" t="s">
        <v>714</v>
      </c>
      <c r="I331" s="76">
        <v>1926.76</v>
      </c>
      <c r="J331" s="153">
        <f>+Tabla167[[#This Row],[Costo Unitario en RD$]]*Tabla167[[#This Row],[Existencia.]]</f>
        <v>0</v>
      </c>
      <c r="K331" s="155">
        <v>0</v>
      </c>
      <c r="L331" s="121">
        <v>8</v>
      </c>
      <c r="M331" s="54" t="e">
        <f>+LOOKUP(Tabla167[[#This Row],[Código Institucional]],#REF!,#REF!)</f>
        <v>#REF!</v>
      </c>
      <c r="N331" s="55" t="e">
        <f>+LOOKUP(Tabla167[[#This Row],[Código Institucional]],#REF!,#REF!)</f>
        <v>#REF!</v>
      </c>
      <c r="O331" s="47" t="e">
        <f>+Tabla167[[#This Row],[Existencia ]]+Tabla167[[#This Row],[Entradas]]-Tabla167[[#This Row],[Salidas]]</f>
        <v>#REF!</v>
      </c>
    </row>
    <row r="332" spans="3:15" s="46" customFormat="1" ht="15.75" hidden="1">
      <c r="C332" s="74">
        <v>44364</v>
      </c>
      <c r="D332" s="74"/>
      <c r="E332" s="75" t="s">
        <v>713</v>
      </c>
      <c r="F332" s="68" t="s">
        <v>699</v>
      </c>
      <c r="G332" s="71" t="s">
        <v>700</v>
      </c>
      <c r="H332" s="75" t="s">
        <v>714</v>
      </c>
      <c r="I332" s="76">
        <v>1926.76</v>
      </c>
      <c r="J332" s="153">
        <f>+Tabla167[[#This Row],[Costo Unitario en RD$]]*Tabla167[[#This Row],[Existencia.]]</f>
        <v>0</v>
      </c>
      <c r="K332" s="155">
        <v>0</v>
      </c>
      <c r="L332" s="121">
        <v>0</v>
      </c>
      <c r="M332" s="54" t="e">
        <f>+LOOKUP(Tabla167[[#This Row],[Código Institucional]],#REF!,#REF!)</f>
        <v>#REF!</v>
      </c>
      <c r="N332" s="55" t="e">
        <f>+LOOKUP(Tabla167[[#This Row],[Código Institucional]],#REF!,#REF!)</f>
        <v>#REF!</v>
      </c>
      <c r="O332" s="47" t="e">
        <f>+Tabla167[[#This Row],[Existencia ]]+Tabla167[[#This Row],[Entradas]]-Tabla167[[#This Row],[Salidas]]</f>
        <v>#REF!</v>
      </c>
    </row>
    <row r="333" spans="3:15" s="46" customFormat="1" ht="15.75" hidden="1">
      <c r="C333" s="74">
        <v>44364</v>
      </c>
      <c r="D333" s="74"/>
      <c r="E333" s="75" t="s">
        <v>713</v>
      </c>
      <c r="F333" s="70" t="s">
        <v>701</v>
      </c>
      <c r="G333" s="72" t="s">
        <v>702</v>
      </c>
      <c r="H333" s="75" t="s">
        <v>714</v>
      </c>
      <c r="I333" s="76">
        <v>1926.76</v>
      </c>
      <c r="J333" s="153">
        <f>+Tabla167[[#This Row],[Costo Unitario en RD$]]*Tabla167[[#This Row],[Existencia.]]</f>
        <v>0</v>
      </c>
      <c r="K333" s="155">
        <v>0</v>
      </c>
      <c r="L333" s="121">
        <v>0</v>
      </c>
      <c r="M333" s="54" t="e">
        <f>+LOOKUP(Tabla167[[#This Row],[Código Institucional]],#REF!,#REF!)</f>
        <v>#REF!</v>
      </c>
      <c r="N333" s="55" t="e">
        <f>+LOOKUP(Tabla167[[#This Row],[Código Institucional]],#REF!,#REF!)</f>
        <v>#REF!</v>
      </c>
      <c r="O333" s="47" t="e">
        <f>+Tabla167[[#This Row],[Existencia ]]+Tabla167[[#This Row],[Entradas]]-Tabla167[[#This Row],[Salidas]]</f>
        <v>#REF!</v>
      </c>
    </row>
    <row r="334" spans="3:15" s="46" customFormat="1" ht="15.75">
      <c r="C334" s="74">
        <v>44364</v>
      </c>
      <c r="D334" s="74"/>
      <c r="E334" s="75" t="s">
        <v>713</v>
      </c>
      <c r="F334" s="68" t="s">
        <v>703</v>
      </c>
      <c r="G334" s="71" t="s">
        <v>704</v>
      </c>
      <c r="H334" s="75" t="s">
        <v>715</v>
      </c>
      <c r="I334" s="76">
        <v>2449.67</v>
      </c>
      <c r="J334" s="53">
        <f>+Tabla167[[#This Row],[Costo Unitario en RD$]]*Tabla167[[#This Row],[Existencia.]]</f>
        <v>7349.01</v>
      </c>
      <c r="K334" s="155">
        <v>3</v>
      </c>
      <c r="L334" s="121">
        <v>18</v>
      </c>
      <c r="M334" s="54" t="e">
        <f>+LOOKUP(Tabla167[[#This Row],[Código Institucional]],#REF!,#REF!)</f>
        <v>#REF!</v>
      </c>
      <c r="N334" s="55" t="e">
        <f>+LOOKUP(Tabla167[[#This Row],[Código Institucional]],#REF!,#REF!)</f>
        <v>#REF!</v>
      </c>
      <c r="O334" s="47" t="e">
        <f>+Tabla167[[#This Row],[Existencia ]]+Tabla167[[#This Row],[Entradas]]-Tabla167[[#This Row],[Salidas]]</f>
        <v>#REF!</v>
      </c>
    </row>
    <row r="335" spans="3:15" s="46" customFormat="1" ht="15.75" hidden="1">
      <c r="C335" s="74">
        <v>44364</v>
      </c>
      <c r="D335" s="74"/>
      <c r="E335" s="75" t="s">
        <v>713</v>
      </c>
      <c r="F335" s="68" t="s">
        <v>705</v>
      </c>
      <c r="G335" s="71" t="s">
        <v>706</v>
      </c>
      <c r="H335" s="75" t="s">
        <v>714</v>
      </c>
      <c r="I335" s="76">
        <v>1750.12</v>
      </c>
      <c r="J335" s="153">
        <f>+Tabla167[[#This Row],[Costo Unitario en RD$]]*Tabla167[[#This Row],[Existencia.]]</f>
        <v>0</v>
      </c>
      <c r="K335" s="155">
        <v>0</v>
      </c>
      <c r="L335" s="121">
        <v>20</v>
      </c>
      <c r="M335" s="54" t="e">
        <f>+LOOKUP(Tabla167[[#This Row],[Código Institucional]],#REF!,#REF!)</f>
        <v>#REF!</v>
      </c>
      <c r="N335" s="55" t="e">
        <f>+LOOKUP(Tabla167[[#This Row],[Código Institucional]],#REF!,#REF!)</f>
        <v>#REF!</v>
      </c>
      <c r="O335" s="47" t="e">
        <f>+Tabla167[[#This Row],[Existencia ]]+Tabla167[[#This Row],[Entradas]]-Tabla167[[#This Row],[Salidas]]</f>
        <v>#REF!</v>
      </c>
    </row>
    <row r="336" spans="3:15" s="46" customFormat="1" ht="15.75">
      <c r="C336" s="74">
        <v>44460</v>
      </c>
      <c r="D336" s="74"/>
      <c r="E336" s="75" t="s">
        <v>713</v>
      </c>
      <c r="F336" s="70" t="s">
        <v>707</v>
      </c>
      <c r="G336" s="71" t="s">
        <v>708</v>
      </c>
      <c r="H336" s="75" t="s">
        <v>714</v>
      </c>
      <c r="I336" s="76">
        <v>996.81</v>
      </c>
      <c r="J336" s="53">
        <f>+Tabla167[[#This Row],[Costo Unitario en RD$]]*Tabla167[[#This Row],[Existencia.]]</f>
        <v>52830.93</v>
      </c>
      <c r="K336" s="155">
        <v>53</v>
      </c>
      <c r="L336" s="121">
        <v>30</v>
      </c>
      <c r="M336" s="54" t="e">
        <f>+LOOKUP(Tabla167[[#This Row],[Código Institucional]],#REF!,#REF!)</f>
        <v>#REF!</v>
      </c>
      <c r="N336" s="55" t="e">
        <f>+LOOKUP(Tabla167[[#This Row],[Código Institucional]],#REF!,#REF!)</f>
        <v>#REF!</v>
      </c>
      <c r="O336" s="47" t="e">
        <f>+Tabla167[[#This Row],[Existencia ]]+Tabla167[[#This Row],[Entradas]]-Tabla167[[#This Row],[Salidas]]</f>
        <v>#REF!</v>
      </c>
    </row>
    <row r="337" spans="3:15" s="46" customFormat="1" ht="15.75" hidden="1">
      <c r="C337" s="74">
        <v>44398</v>
      </c>
      <c r="D337" s="74"/>
      <c r="E337" s="75" t="s">
        <v>713</v>
      </c>
      <c r="F337" s="68" t="s">
        <v>709</v>
      </c>
      <c r="G337" s="71" t="s">
        <v>710</v>
      </c>
      <c r="H337" s="75" t="s">
        <v>170</v>
      </c>
      <c r="I337" s="76">
        <v>6867.6</v>
      </c>
      <c r="J337" s="153">
        <f>+Tabla167[[#This Row],[Costo Unitario en RD$]]*Tabla167[[#This Row],[Existencia.]]</f>
        <v>0</v>
      </c>
      <c r="K337" s="155">
        <v>0</v>
      </c>
      <c r="L337" s="121">
        <v>5</v>
      </c>
      <c r="M337" s="54" t="e">
        <f>+LOOKUP(Tabla167[[#This Row],[Código Institucional]],#REF!,#REF!)</f>
        <v>#REF!</v>
      </c>
      <c r="N337" s="55" t="e">
        <f>+LOOKUP(Tabla167[[#This Row],[Código Institucional]],#REF!,#REF!)</f>
        <v>#REF!</v>
      </c>
      <c r="O337" s="47" t="e">
        <f>+Tabla167[[#This Row],[Existencia ]]+Tabla167[[#This Row],[Entradas]]-Tabla167[[#This Row],[Salidas]]</f>
        <v>#REF!</v>
      </c>
    </row>
    <row r="338" spans="3:15" s="46" customFormat="1" ht="15.75">
      <c r="C338" s="74">
        <v>44356</v>
      </c>
      <c r="D338" s="74"/>
      <c r="E338" s="75" t="s">
        <v>713</v>
      </c>
      <c r="F338" s="68" t="s">
        <v>711</v>
      </c>
      <c r="G338" s="71" t="s">
        <v>712</v>
      </c>
      <c r="H338" s="75" t="s">
        <v>714</v>
      </c>
      <c r="I338" s="76">
        <v>708.91</v>
      </c>
      <c r="J338" s="53">
        <f>+Tabla167[[#This Row],[Costo Unitario en RD$]]*Tabla167[[#This Row],[Existencia.]]</f>
        <v>19849.48</v>
      </c>
      <c r="K338" s="155">
        <v>28</v>
      </c>
      <c r="L338" s="121">
        <v>28</v>
      </c>
      <c r="M338" s="54" t="e">
        <f>+LOOKUP(Tabla167[[#This Row],[Código Institucional]],#REF!,#REF!)</f>
        <v>#REF!</v>
      </c>
      <c r="N338" s="55" t="e">
        <f>+LOOKUP(Tabla167[[#This Row],[Código Institucional]],#REF!,#REF!)</f>
        <v>#REF!</v>
      </c>
      <c r="O338" s="47" t="e">
        <f>+Tabla167[[#This Row],[Existencia ]]+Tabla167[[#This Row],[Entradas]]-Tabla167[[#This Row],[Salidas]]</f>
        <v>#REF!</v>
      </c>
    </row>
    <row r="339" spans="3:15" s="46" customFormat="1" ht="15.75" hidden="1" customHeight="1">
      <c r="C339" s="78">
        <v>44336</v>
      </c>
      <c r="D339" s="78"/>
      <c r="E339" s="75" t="s">
        <v>713</v>
      </c>
      <c r="F339" s="52" t="s">
        <v>716</v>
      </c>
      <c r="G339" s="50" t="s">
        <v>734</v>
      </c>
      <c r="H339" s="75" t="s">
        <v>170</v>
      </c>
      <c r="I339" s="92">
        <v>1888</v>
      </c>
      <c r="J339" s="153">
        <f>+Tabla167[[#This Row],[Costo Unitario en RD$]]*Tabla167[[#This Row],[Existencia.]]</f>
        <v>0</v>
      </c>
      <c r="K339" s="155">
        <v>0</v>
      </c>
      <c r="L339" s="60"/>
      <c r="M339" s="79" t="e">
        <f>+LOOKUP(Tabla167[[#This Row],[Código Institucional]],#REF!,#REF!)</f>
        <v>#REF!</v>
      </c>
      <c r="N339" s="80" t="e">
        <f>+LOOKUP(Tabla167[[#This Row],[Código Institucional]],#REF!,#REF!)</f>
        <v>#REF!</v>
      </c>
      <c r="O339" s="81" t="e">
        <f>+Tabla167[[#This Row],[Existencia ]]+Tabla167[[#This Row],[Entradas]]-Tabla167[[#This Row],[Salidas]]</f>
        <v>#REF!</v>
      </c>
    </row>
    <row r="340" spans="3:15" s="46" customFormat="1" ht="15.75" hidden="1">
      <c r="C340" s="78">
        <v>44336</v>
      </c>
      <c r="D340" s="78"/>
      <c r="E340" s="75" t="s">
        <v>713</v>
      </c>
      <c r="F340" s="52" t="s">
        <v>717</v>
      </c>
      <c r="G340" s="50" t="s">
        <v>735</v>
      </c>
      <c r="H340" s="75" t="s">
        <v>170</v>
      </c>
      <c r="I340" s="92">
        <v>3162.39</v>
      </c>
      <c r="J340" s="153">
        <f>+Tabla167[[#This Row],[Costo Unitario en RD$]]*Tabla167[[#This Row],[Existencia.]]</f>
        <v>0</v>
      </c>
      <c r="K340" s="155">
        <v>0</v>
      </c>
      <c r="L340" s="60"/>
      <c r="M340" s="79" t="e">
        <f>+LOOKUP(Tabla167[[#This Row],[Código Institucional]],#REF!,#REF!)</f>
        <v>#REF!</v>
      </c>
      <c r="N340" s="80" t="e">
        <f>+LOOKUP(Tabla167[[#This Row],[Código Institucional]],#REF!,#REF!)</f>
        <v>#REF!</v>
      </c>
      <c r="O340" s="81" t="e">
        <f>+Tabla167[[#This Row],[Existencia ]]+Tabla167[[#This Row],[Entradas]]-Tabla167[[#This Row],[Salidas]]</f>
        <v>#REF!</v>
      </c>
    </row>
    <row r="341" spans="3:15" s="46" customFormat="1" ht="15.75" hidden="1">
      <c r="C341" s="78">
        <v>44336</v>
      </c>
      <c r="D341" s="78"/>
      <c r="E341" s="75" t="s">
        <v>713</v>
      </c>
      <c r="F341" s="52" t="s">
        <v>718</v>
      </c>
      <c r="G341" s="50" t="s">
        <v>736</v>
      </c>
      <c r="H341" s="75" t="s">
        <v>170</v>
      </c>
      <c r="I341" s="92">
        <v>32.03</v>
      </c>
      <c r="J341" s="153">
        <f>+Tabla167[[#This Row],[Costo Unitario en RD$]]*Tabla167[[#This Row],[Existencia.]]</f>
        <v>0</v>
      </c>
      <c r="K341" s="155">
        <v>0</v>
      </c>
      <c r="L341" s="60"/>
      <c r="M341" s="79" t="e">
        <f>+LOOKUP(Tabla167[[#This Row],[Código Institucional]],#REF!,#REF!)</f>
        <v>#REF!</v>
      </c>
      <c r="N341" s="80" t="e">
        <f>+LOOKUP(Tabla167[[#This Row],[Código Institucional]],#REF!,#REF!)</f>
        <v>#REF!</v>
      </c>
      <c r="O341" s="81" t="e">
        <f>+Tabla167[[#This Row],[Existencia ]]+Tabla167[[#This Row],[Entradas]]-Tabla167[[#This Row],[Salidas]]</f>
        <v>#REF!</v>
      </c>
    </row>
    <row r="342" spans="3:15" s="46" customFormat="1" ht="15.75">
      <c r="C342" s="78">
        <v>44336</v>
      </c>
      <c r="D342" s="78"/>
      <c r="E342" s="75" t="s">
        <v>713</v>
      </c>
      <c r="F342" s="52" t="s">
        <v>719</v>
      </c>
      <c r="G342" s="50" t="s">
        <v>737</v>
      </c>
      <c r="H342" s="60" t="s">
        <v>738</v>
      </c>
      <c r="I342" s="92">
        <v>117.99</v>
      </c>
      <c r="J342" s="53">
        <f>+Tabla167[[#This Row],[Costo Unitario en RD$]]*Tabla167[[#This Row],[Existencia.]]</f>
        <v>5899.5</v>
      </c>
      <c r="K342" s="155">
        <v>50</v>
      </c>
      <c r="L342" s="60"/>
      <c r="M342" s="79" t="e">
        <f>+LOOKUP(Tabla167[[#This Row],[Código Institucional]],#REF!,#REF!)</f>
        <v>#REF!</v>
      </c>
      <c r="N342" s="80" t="e">
        <f>+LOOKUP(Tabla167[[#This Row],[Código Institucional]],#REF!,#REF!)</f>
        <v>#REF!</v>
      </c>
      <c r="O342" s="81" t="e">
        <f>+Tabla167[[#This Row],[Existencia ]]+Tabla167[[#This Row],[Entradas]]-Tabla167[[#This Row],[Salidas]]</f>
        <v>#REF!</v>
      </c>
    </row>
    <row r="343" spans="3:15" s="46" customFormat="1" ht="15.75" hidden="1" customHeight="1">
      <c r="C343" s="78">
        <v>44336</v>
      </c>
      <c r="D343" s="78"/>
      <c r="E343" s="75" t="s">
        <v>713</v>
      </c>
      <c r="F343" s="52" t="s">
        <v>720</v>
      </c>
      <c r="G343" s="50" t="s">
        <v>739</v>
      </c>
      <c r="H343" s="60" t="s">
        <v>170</v>
      </c>
      <c r="I343" s="92">
        <v>289.08999999999997</v>
      </c>
      <c r="J343" s="153">
        <f>+Tabla167[[#This Row],[Costo Unitario en RD$]]*Tabla167[[#This Row],[Existencia.]]</f>
        <v>0</v>
      </c>
      <c r="K343" s="155">
        <v>0</v>
      </c>
      <c r="L343" s="60"/>
      <c r="M343" s="79" t="e">
        <f>+LOOKUP(Tabla167[[#This Row],[Código Institucional]],#REF!,#REF!)</f>
        <v>#REF!</v>
      </c>
      <c r="N343" s="80" t="e">
        <f>+LOOKUP(Tabla167[[#This Row],[Código Institucional]],#REF!,#REF!)</f>
        <v>#REF!</v>
      </c>
      <c r="O343" s="81" t="e">
        <f>+Tabla167[[#This Row],[Existencia ]]+Tabla167[[#This Row],[Entradas]]-Tabla167[[#This Row],[Salidas]]</f>
        <v>#REF!</v>
      </c>
    </row>
    <row r="344" spans="3:15" s="46" customFormat="1" ht="15.75" hidden="1">
      <c r="C344" s="78">
        <v>44336</v>
      </c>
      <c r="D344" s="78"/>
      <c r="E344" s="75" t="s">
        <v>713</v>
      </c>
      <c r="F344" s="52" t="s">
        <v>721</v>
      </c>
      <c r="G344" s="82" t="s">
        <v>740</v>
      </c>
      <c r="H344" s="60" t="s">
        <v>170</v>
      </c>
      <c r="I344" s="92">
        <v>224.18</v>
      </c>
      <c r="J344" s="153">
        <f>+Tabla167[[#This Row],[Costo Unitario en RD$]]*Tabla167[[#This Row],[Existencia.]]</f>
        <v>0</v>
      </c>
      <c r="K344" s="155">
        <v>0</v>
      </c>
      <c r="L344" s="60"/>
      <c r="M344" s="79" t="e">
        <f>+LOOKUP(Tabla167[[#This Row],[Código Institucional]],#REF!,#REF!)</f>
        <v>#REF!</v>
      </c>
      <c r="N344" s="80" t="e">
        <f>+LOOKUP(Tabla167[[#This Row],[Código Institucional]],#REF!,#REF!)</f>
        <v>#REF!</v>
      </c>
      <c r="O344" s="81" t="e">
        <f>+Tabla167[[#This Row],[Existencia ]]+Tabla167[[#This Row],[Entradas]]-Tabla167[[#This Row],[Salidas]]</f>
        <v>#REF!</v>
      </c>
    </row>
    <row r="345" spans="3:15" s="46" customFormat="1" ht="15.75" hidden="1">
      <c r="C345" s="78">
        <v>44336</v>
      </c>
      <c r="D345" s="78"/>
      <c r="E345" s="75" t="s">
        <v>713</v>
      </c>
      <c r="F345" s="52" t="s">
        <v>722</v>
      </c>
      <c r="G345" s="50" t="s">
        <v>741</v>
      </c>
      <c r="H345" s="60" t="s">
        <v>170</v>
      </c>
      <c r="I345" s="92">
        <v>682.28</v>
      </c>
      <c r="J345" s="153">
        <f>+Tabla167[[#This Row],[Costo Unitario en RD$]]*Tabla167[[#This Row],[Existencia.]]</f>
        <v>0</v>
      </c>
      <c r="K345" s="155">
        <v>0</v>
      </c>
      <c r="L345" s="60"/>
      <c r="M345" s="79" t="e">
        <f>+LOOKUP(Tabla167[[#This Row],[Código Institucional]],#REF!,#REF!)</f>
        <v>#REF!</v>
      </c>
      <c r="N345" s="80" t="e">
        <f>+LOOKUP(Tabla167[[#This Row],[Código Institucional]],#REF!,#REF!)</f>
        <v>#REF!</v>
      </c>
      <c r="O345" s="81" t="e">
        <f>+Tabla167[[#This Row],[Existencia ]]+Tabla167[[#This Row],[Entradas]]-Tabla167[[#This Row],[Salidas]]</f>
        <v>#REF!</v>
      </c>
    </row>
    <row r="346" spans="3:15" s="46" customFormat="1" ht="15.75" hidden="1">
      <c r="C346" s="78">
        <v>44336</v>
      </c>
      <c r="D346" s="78"/>
      <c r="E346" s="75" t="s">
        <v>713</v>
      </c>
      <c r="F346" s="52" t="s">
        <v>723</v>
      </c>
      <c r="G346" s="82" t="s">
        <v>742</v>
      </c>
      <c r="H346" s="60" t="s">
        <v>170</v>
      </c>
      <c r="I346" s="92">
        <v>259.60000000000002</v>
      </c>
      <c r="J346" s="153">
        <f>+Tabla167[[#This Row],[Costo Unitario en RD$]]*Tabla167[[#This Row],[Existencia.]]</f>
        <v>0</v>
      </c>
      <c r="K346" s="155">
        <v>0</v>
      </c>
      <c r="L346" s="60"/>
      <c r="M346" s="79" t="e">
        <f>+LOOKUP(Tabla167[[#This Row],[Código Institucional]],#REF!,#REF!)</f>
        <v>#REF!</v>
      </c>
      <c r="N346" s="80" t="e">
        <f>+LOOKUP(Tabla167[[#This Row],[Código Institucional]],#REF!,#REF!)</f>
        <v>#REF!</v>
      </c>
      <c r="O346" s="81" t="e">
        <f>+Tabla167[[#This Row],[Existencia ]]+Tabla167[[#This Row],[Entradas]]-Tabla167[[#This Row],[Salidas]]</f>
        <v>#REF!</v>
      </c>
    </row>
    <row r="347" spans="3:15" s="46" customFormat="1" ht="15" hidden="1" customHeight="1">
      <c r="C347" s="78">
        <v>44336</v>
      </c>
      <c r="D347" s="78"/>
      <c r="E347" s="75" t="s">
        <v>713</v>
      </c>
      <c r="F347" s="52" t="s">
        <v>724</v>
      </c>
      <c r="G347" s="51" t="s">
        <v>743</v>
      </c>
      <c r="H347" s="60" t="s">
        <v>744</v>
      </c>
      <c r="I347" s="92">
        <v>742.15</v>
      </c>
      <c r="J347" s="153">
        <f>+Tabla167[[#This Row],[Costo Unitario en RD$]]*Tabla167[[#This Row],[Existencia.]]</f>
        <v>0</v>
      </c>
      <c r="K347" s="155">
        <v>0</v>
      </c>
      <c r="L347" s="60"/>
      <c r="M347" s="79" t="e">
        <f>+LOOKUP(Tabla167[[#This Row],[Código Institucional]],#REF!,#REF!)</f>
        <v>#REF!</v>
      </c>
      <c r="N347" s="80" t="e">
        <f>+LOOKUP(Tabla167[[#This Row],[Código Institucional]],#REF!,#REF!)</f>
        <v>#REF!</v>
      </c>
      <c r="O347" s="81" t="e">
        <f>+Tabla167[[#This Row],[Existencia ]]+Tabla167[[#This Row],[Entradas]]-Tabla167[[#This Row],[Salidas]]</f>
        <v>#REF!</v>
      </c>
    </row>
    <row r="348" spans="3:15" s="46" customFormat="1" ht="15.75" hidden="1" customHeight="1">
      <c r="C348" s="78">
        <v>44336</v>
      </c>
      <c r="D348" s="78"/>
      <c r="E348" s="75" t="s">
        <v>713</v>
      </c>
      <c r="F348" s="52" t="s">
        <v>725</v>
      </c>
      <c r="G348" s="82" t="s">
        <v>745</v>
      </c>
      <c r="H348" s="60" t="s">
        <v>746</v>
      </c>
      <c r="I348" s="92">
        <v>93.29</v>
      </c>
      <c r="J348" s="153">
        <f>+Tabla167[[#This Row],[Costo Unitario en RD$]]*Tabla167[[#This Row],[Existencia.]]</f>
        <v>0</v>
      </c>
      <c r="K348" s="155">
        <v>0</v>
      </c>
      <c r="L348" s="60" t="s">
        <v>762</v>
      </c>
      <c r="M348" s="79" t="e">
        <f>+LOOKUP(Tabla167[[#This Row],[Código Institucional]],#REF!,#REF!)</f>
        <v>#REF!</v>
      </c>
      <c r="N348" s="80" t="e">
        <f>+LOOKUP(Tabla167[[#This Row],[Código Institucional]],#REF!,#REF!)</f>
        <v>#REF!</v>
      </c>
      <c r="O348" s="81" t="e">
        <f>+Tabla167[[#This Row],[Existencia ]]+Tabla167[[#This Row],[Entradas]]-Tabla167[[#This Row],[Salidas]]</f>
        <v>#VALUE!</v>
      </c>
    </row>
    <row r="349" spans="3:15" s="46" customFormat="1" ht="15.75" hidden="1" customHeight="1">
      <c r="C349" s="78">
        <v>44336</v>
      </c>
      <c r="D349" s="78"/>
      <c r="E349" s="75" t="s">
        <v>713</v>
      </c>
      <c r="F349" s="52" t="s">
        <v>726</v>
      </c>
      <c r="G349" s="50" t="s">
        <v>747</v>
      </c>
      <c r="H349" s="60" t="s">
        <v>748</v>
      </c>
      <c r="I349" s="92">
        <v>460.2</v>
      </c>
      <c r="J349" s="153">
        <f>+Tabla167[[#This Row],[Costo Unitario en RD$]]*Tabla167[[#This Row],[Existencia.]]</f>
        <v>0</v>
      </c>
      <c r="K349" s="155">
        <v>0</v>
      </c>
      <c r="L349" s="60"/>
      <c r="M349" s="79" t="e">
        <f>+LOOKUP(Tabla167[[#This Row],[Código Institucional]],#REF!,#REF!)</f>
        <v>#REF!</v>
      </c>
      <c r="N349" s="80" t="e">
        <f>+LOOKUP(Tabla167[[#This Row],[Código Institucional]],#REF!,#REF!)</f>
        <v>#REF!</v>
      </c>
      <c r="O349" s="81" t="e">
        <f>+Tabla167[[#This Row],[Existencia ]]+Tabla167[[#This Row],[Entradas]]-Tabla167[[#This Row],[Salidas]]</f>
        <v>#REF!</v>
      </c>
    </row>
    <row r="350" spans="3:15" s="46" customFormat="1" ht="15.75" hidden="1">
      <c r="C350" s="78">
        <v>44336</v>
      </c>
      <c r="D350" s="78"/>
      <c r="E350" s="75" t="s">
        <v>713</v>
      </c>
      <c r="F350" s="52" t="s">
        <v>727</v>
      </c>
      <c r="G350" s="50" t="s">
        <v>749</v>
      </c>
      <c r="H350" s="60" t="s">
        <v>170</v>
      </c>
      <c r="I350" s="92">
        <v>59</v>
      </c>
      <c r="J350" s="153">
        <f>+Tabla167[[#This Row],[Costo Unitario en RD$]]*Tabla167[[#This Row],[Existencia.]]</f>
        <v>0</v>
      </c>
      <c r="K350" s="155">
        <v>0</v>
      </c>
      <c r="L350" s="60"/>
      <c r="M350" s="79" t="e">
        <f>+LOOKUP(Tabla167[[#This Row],[Código Institucional]],#REF!,#REF!)</f>
        <v>#REF!</v>
      </c>
      <c r="N350" s="80" t="e">
        <f>+LOOKUP(Tabla167[[#This Row],[Código Institucional]],#REF!,#REF!)</f>
        <v>#REF!</v>
      </c>
      <c r="O350" s="81" t="e">
        <f>+Tabla167[[#This Row],[Existencia ]]+Tabla167[[#This Row],[Entradas]]-Tabla167[[#This Row],[Salidas]]</f>
        <v>#REF!</v>
      </c>
    </row>
    <row r="351" spans="3:15" s="46" customFormat="1" ht="15.75">
      <c r="C351" s="78">
        <v>44336</v>
      </c>
      <c r="D351" s="78"/>
      <c r="E351" s="75" t="s">
        <v>713</v>
      </c>
      <c r="F351" s="52" t="s">
        <v>728</v>
      </c>
      <c r="G351" s="82" t="s">
        <v>750</v>
      </c>
      <c r="H351" s="60" t="s">
        <v>746</v>
      </c>
      <c r="I351" s="92">
        <v>104.36</v>
      </c>
      <c r="J351" s="53">
        <f>+Tabla167[[#This Row],[Costo Unitario en RD$]]*Tabla167[[#This Row],[Existencia.]]</f>
        <v>1043.5999999999999</v>
      </c>
      <c r="K351" s="155">
        <v>10</v>
      </c>
      <c r="L351" s="60"/>
      <c r="M351" s="79" t="e">
        <f>+LOOKUP(Tabla167[[#This Row],[Código Institucional]],#REF!,#REF!)</f>
        <v>#REF!</v>
      </c>
      <c r="N351" s="80" t="e">
        <f>+LOOKUP(Tabla167[[#This Row],[Código Institucional]],#REF!,#REF!)</f>
        <v>#REF!</v>
      </c>
      <c r="O351" s="81" t="e">
        <f>+Tabla167[[#This Row],[Existencia ]]+Tabla167[[#This Row],[Entradas]]-Tabla167[[#This Row],[Salidas]]</f>
        <v>#REF!</v>
      </c>
    </row>
    <row r="352" spans="3:15" s="46" customFormat="1" ht="15.75" hidden="1">
      <c r="C352" s="78">
        <v>44336</v>
      </c>
      <c r="D352" s="78"/>
      <c r="E352" s="75" t="s">
        <v>713</v>
      </c>
      <c r="F352" s="52" t="s">
        <v>729</v>
      </c>
      <c r="G352" s="50" t="s">
        <v>751</v>
      </c>
      <c r="H352" s="60" t="s">
        <v>170</v>
      </c>
      <c r="I352" s="92">
        <v>342.2</v>
      </c>
      <c r="J352" s="153">
        <f>+Tabla167[[#This Row],[Costo Unitario en RD$]]*Tabla167[[#This Row],[Existencia.]]</f>
        <v>0</v>
      </c>
      <c r="K352" s="155">
        <v>0</v>
      </c>
      <c r="L352" s="60"/>
      <c r="M352" s="79" t="e">
        <f>+LOOKUP(Tabla167[[#This Row],[Código Institucional]],#REF!,#REF!)</f>
        <v>#REF!</v>
      </c>
      <c r="N352" s="80" t="e">
        <f>+LOOKUP(Tabla167[[#This Row],[Código Institucional]],#REF!,#REF!)</f>
        <v>#REF!</v>
      </c>
      <c r="O352" s="81" t="e">
        <f>+Tabla167[[#This Row],[Existencia ]]+Tabla167[[#This Row],[Entradas]]-Tabla167[[#This Row],[Salidas]]</f>
        <v>#REF!</v>
      </c>
    </row>
    <row r="353" spans="3:15" s="46" customFormat="1" ht="15.75" hidden="1">
      <c r="C353" s="78">
        <v>44336</v>
      </c>
      <c r="D353" s="78"/>
      <c r="E353" s="75" t="s">
        <v>713</v>
      </c>
      <c r="F353" s="52" t="s">
        <v>730</v>
      </c>
      <c r="G353" s="82" t="s">
        <v>752</v>
      </c>
      <c r="H353" s="60" t="s">
        <v>170</v>
      </c>
      <c r="I353" s="92">
        <v>988.6</v>
      </c>
      <c r="J353" s="153">
        <f>+Tabla167[[#This Row],[Costo Unitario en RD$]]*Tabla167[[#This Row],[Existencia.]]</f>
        <v>0</v>
      </c>
      <c r="K353" s="155">
        <v>0</v>
      </c>
      <c r="L353" s="60"/>
      <c r="M353" s="79" t="e">
        <f>+LOOKUP(Tabla167[[#This Row],[Código Institucional]],#REF!,#REF!)</f>
        <v>#REF!</v>
      </c>
      <c r="N353" s="80" t="e">
        <f>+LOOKUP(Tabla167[[#This Row],[Código Institucional]],#REF!,#REF!)</f>
        <v>#REF!</v>
      </c>
      <c r="O353" s="81" t="e">
        <f>+Tabla167[[#This Row],[Existencia ]]+Tabla167[[#This Row],[Entradas]]-Tabla167[[#This Row],[Salidas]]</f>
        <v>#REF!</v>
      </c>
    </row>
    <row r="354" spans="3:15" s="46" customFormat="1" ht="15.75" hidden="1">
      <c r="C354" s="78">
        <v>44336</v>
      </c>
      <c r="D354" s="78"/>
      <c r="E354" s="75" t="s">
        <v>713</v>
      </c>
      <c r="F354" s="52" t="s">
        <v>731</v>
      </c>
      <c r="G354" s="50" t="s">
        <v>753</v>
      </c>
      <c r="H354" s="60" t="s">
        <v>170</v>
      </c>
      <c r="I354" s="92">
        <v>737.97</v>
      </c>
      <c r="J354" s="153">
        <f>+Tabla167[[#This Row],[Costo Unitario en RD$]]*Tabla167[[#This Row],[Existencia.]]</f>
        <v>0</v>
      </c>
      <c r="K354" s="155">
        <v>0</v>
      </c>
      <c r="L354" s="60"/>
      <c r="M354" s="79" t="e">
        <f>+LOOKUP(Tabla167[[#This Row],[Código Institucional]],#REF!,#REF!)</f>
        <v>#REF!</v>
      </c>
      <c r="N354" s="80" t="e">
        <f>+LOOKUP(Tabla167[[#This Row],[Código Institucional]],#REF!,#REF!)</f>
        <v>#REF!</v>
      </c>
      <c r="O354" s="83" t="e">
        <f>+Tabla167[[#This Row],[Existencia ]]+Tabla167[[#This Row],[Entradas]]-Tabla167[[#This Row],[Salidas]]</f>
        <v>#REF!</v>
      </c>
    </row>
    <row r="355" spans="3:15" s="46" customFormat="1" ht="15.75" hidden="1">
      <c r="C355" s="78">
        <v>44336</v>
      </c>
      <c r="D355" s="78"/>
      <c r="E355" s="75" t="s">
        <v>713</v>
      </c>
      <c r="F355" s="52" t="s">
        <v>732</v>
      </c>
      <c r="G355" s="50" t="s">
        <v>754</v>
      </c>
      <c r="H355" s="60" t="s">
        <v>170</v>
      </c>
      <c r="I355" s="92">
        <v>233.7</v>
      </c>
      <c r="J355" s="153">
        <f>+Tabla167[[#This Row],[Costo Unitario en RD$]]*Tabla167[[#This Row],[Existencia.]]</f>
        <v>0</v>
      </c>
      <c r="K355" s="155">
        <v>0</v>
      </c>
      <c r="L355" s="60"/>
      <c r="M355" s="79" t="e">
        <f>+LOOKUP(Tabla167[[#This Row],[Código Institucional]],#REF!,#REF!)</f>
        <v>#REF!</v>
      </c>
      <c r="N355" s="80" t="e">
        <f>+LOOKUP(Tabla167[[#This Row],[Código Institucional]],#REF!,#REF!)</f>
        <v>#REF!</v>
      </c>
      <c r="O355" s="83" t="e">
        <f>+Tabla167[[#This Row],[Existencia ]]+Tabla167[[#This Row],[Entradas]]-Tabla167[[#This Row],[Salidas]]</f>
        <v>#REF!</v>
      </c>
    </row>
    <row r="356" spans="3:15" s="46" customFormat="1" ht="15.75" hidden="1">
      <c r="C356" s="78">
        <v>44460</v>
      </c>
      <c r="D356" s="78"/>
      <c r="E356" s="75" t="s">
        <v>713</v>
      </c>
      <c r="F356" s="52" t="s">
        <v>733</v>
      </c>
      <c r="G356" s="82" t="s">
        <v>755</v>
      </c>
      <c r="H356" s="60" t="s">
        <v>170</v>
      </c>
      <c r="I356" s="92">
        <v>468.25</v>
      </c>
      <c r="J356" s="153">
        <f>+Tabla167[[#This Row],[Costo Unitario en RD$]]*Tabla167[[#This Row],[Existencia.]]</f>
        <v>0</v>
      </c>
      <c r="K356" s="155">
        <v>0</v>
      </c>
      <c r="L356" s="60">
        <v>2</v>
      </c>
      <c r="M356" s="79" t="e">
        <f>+LOOKUP(Tabla167[[#This Row],[Código Institucional]],#REF!,#REF!)</f>
        <v>#REF!</v>
      </c>
      <c r="N356" s="80" t="e">
        <f>+LOOKUP(Tabla167[[#This Row],[Código Institucional]],#REF!,#REF!)</f>
        <v>#REF!</v>
      </c>
      <c r="O356" s="81" t="e">
        <f>+Tabla167[[#This Row],[Existencia ]]+Tabla167[[#This Row],[Entradas]]-Tabla167[[#This Row],[Salidas]]</f>
        <v>#REF!</v>
      </c>
    </row>
    <row r="357" spans="3:15" s="46" customFormat="1" ht="15.75">
      <c r="C357" s="98">
        <v>44475</v>
      </c>
      <c r="D357" s="98"/>
      <c r="E357" s="99" t="s">
        <v>713</v>
      </c>
      <c r="F357" s="100" t="s">
        <v>763</v>
      </c>
      <c r="G357" s="101" t="s">
        <v>768</v>
      </c>
      <c r="H357" s="100" t="s">
        <v>170</v>
      </c>
      <c r="I357" s="102">
        <v>48.99</v>
      </c>
      <c r="J357" s="53">
        <f>+Tabla167[[#This Row],[Costo Unitario en RD$]]*Tabla167[[#This Row],[Existencia.]]</f>
        <v>11953.560000000001</v>
      </c>
      <c r="K357" s="156">
        <v>244</v>
      </c>
      <c r="L357" s="122">
        <v>20</v>
      </c>
      <c r="M357" s="103" t="e">
        <f>+LOOKUP(Tabla167[[#This Row],[Código Institucional]],#REF!,#REF!)</f>
        <v>#REF!</v>
      </c>
      <c r="N357" s="104" t="e">
        <f>+LOOKUP(Tabla167[[#This Row],[Código Institucional]],#REF!,#REF!)</f>
        <v>#REF!</v>
      </c>
      <c r="O357" s="105" t="e">
        <f>+Tabla167[[#This Row],[Existencia ]]+Tabla167[[#This Row],[Entradas]]-Tabla167[[#This Row],[Salidas]]</f>
        <v>#REF!</v>
      </c>
    </row>
    <row r="358" spans="3:15" s="46" customFormat="1" ht="15.75">
      <c r="C358" s="98">
        <v>44460</v>
      </c>
      <c r="D358" s="98"/>
      <c r="E358" s="99" t="s">
        <v>713</v>
      </c>
      <c r="F358" s="100" t="s">
        <v>764</v>
      </c>
      <c r="G358" s="101" t="s">
        <v>765</v>
      </c>
      <c r="H358" s="100" t="s">
        <v>170</v>
      </c>
      <c r="I358" s="102">
        <v>413</v>
      </c>
      <c r="J358" s="53">
        <f>+Tabla167[[#This Row],[Costo Unitario en RD$]]*Tabla167[[#This Row],[Existencia.]]</f>
        <v>33040</v>
      </c>
      <c r="K358" s="156">
        <v>80</v>
      </c>
      <c r="L358" s="122">
        <v>20</v>
      </c>
      <c r="M358" s="103" t="e">
        <f>+LOOKUP(Tabla167[[#This Row],[Código Institucional]],#REF!,#REF!)</f>
        <v>#REF!</v>
      </c>
      <c r="N358" s="104" t="e">
        <f>+LOOKUP(Tabla167[[#This Row],[Código Institucional]],#REF!,#REF!)</f>
        <v>#REF!</v>
      </c>
      <c r="O358" s="105" t="e">
        <f>+Tabla167[[#This Row],[Existencia ]]+Tabla167[[#This Row],[Entradas]]-Tabla167[[#This Row],[Salidas]]</f>
        <v>#REF!</v>
      </c>
    </row>
    <row r="359" spans="3:15" s="46" customFormat="1" ht="15.75">
      <c r="C359" s="98">
        <v>44460</v>
      </c>
      <c r="D359" s="98"/>
      <c r="E359" s="99" t="s">
        <v>713</v>
      </c>
      <c r="F359" s="100" t="s">
        <v>766</v>
      </c>
      <c r="G359" s="106" t="s">
        <v>767</v>
      </c>
      <c r="H359" s="100" t="s">
        <v>170</v>
      </c>
      <c r="I359" s="102">
        <v>8498.69</v>
      </c>
      <c r="J359" s="53">
        <f>+Tabla167[[#This Row],[Costo Unitario en RD$]]*Tabla167[[#This Row],[Existencia.]]</f>
        <v>586409.61</v>
      </c>
      <c r="K359" s="156">
        <v>69</v>
      </c>
      <c r="L359" s="122">
        <v>4</v>
      </c>
      <c r="M359" s="103" t="e">
        <f>+LOOKUP(Tabla167[[#This Row],[Código Institucional]],#REF!,#REF!)</f>
        <v>#REF!</v>
      </c>
      <c r="N359" s="104" t="e">
        <f>+LOOKUP(Tabla167[[#This Row],[Código Institucional]],#REF!,#REF!)</f>
        <v>#REF!</v>
      </c>
      <c r="O359" s="105" t="e">
        <f>+Tabla167[[#This Row],[Existencia ]]+Tabla167[[#This Row],[Entradas]]-Tabla167[[#This Row],[Salidas]]</f>
        <v>#REF!</v>
      </c>
    </row>
    <row r="360" spans="3:15" s="46" customFormat="1" ht="15.75" hidden="1">
      <c r="C360" s="107">
        <v>44460</v>
      </c>
      <c r="D360" s="107"/>
      <c r="E360" s="108" t="s">
        <v>713</v>
      </c>
      <c r="F360" s="109" t="s">
        <v>770</v>
      </c>
      <c r="G360" s="110" t="s">
        <v>769</v>
      </c>
      <c r="H360" s="109" t="s">
        <v>170</v>
      </c>
      <c r="I360" s="111">
        <v>4695.8900000000003</v>
      </c>
      <c r="J360" s="153">
        <f>+Tabla167[[#This Row],[Costo Unitario en RD$]]*Tabla167[[#This Row],[Existencia.]]</f>
        <v>0</v>
      </c>
      <c r="K360" s="157">
        <v>0</v>
      </c>
      <c r="L360" s="123">
        <v>8</v>
      </c>
      <c r="M360" s="112" t="e">
        <f>+LOOKUP(Tabla167[[#This Row],[Código Institucional]],#REF!,#REF!)</f>
        <v>#REF!</v>
      </c>
      <c r="N360" s="113" t="e">
        <f>+LOOKUP(Tabla167[[#This Row],[Código Institucional]],#REF!,#REF!)</f>
        <v>#REF!</v>
      </c>
      <c r="O360" s="114" t="e">
        <f>+Tabla167[[#This Row],[Existencia ]]+Tabla167[[#This Row],[Entradas]]-Tabla167[[#This Row],[Salidas]]</f>
        <v>#REF!</v>
      </c>
    </row>
    <row r="361" spans="3:15" s="46" customFormat="1" ht="15.75" hidden="1">
      <c r="C361" s="107">
        <v>44396</v>
      </c>
      <c r="D361" s="107"/>
      <c r="E361" s="108" t="s">
        <v>713</v>
      </c>
      <c r="F361" s="109" t="s">
        <v>772</v>
      </c>
      <c r="G361" s="115" t="s">
        <v>771</v>
      </c>
      <c r="H361" s="109" t="s">
        <v>170</v>
      </c>
      <c r="I361" s="111">
        <v>2006</v>
      </c>
      <c r="J361" s="153">
        <f>+Tabla167[[#This Row],[Costo Unitario en RD$]]*Tabla167[[#This Row],[Existencia.]]</f>
        <v>0</v>
      </c>
      <c r="K361" s="157">
        <v>0</v>
      </c>
      <c r="L361" s="123"/>
      <c r="M361" s="112" t="e">
        <f>+LOOKUP(Tabla167[[#This Row],[Código Institucional]],#REF!,#REF!)</f>
        <v>#REF!</v>
      </c>
      <c r="N361" s="113" t="e">
        <f>+LOOKUP(Tabla167[[#This Row],[Código Institucional]],#REF!,#REF!)</f>
        <v>#REF!</v>
      </c>
      <c r="O361" s="114" t="e">
        <f>+Tabla167[[#This Row],[Existencia ]]+Tabla167[[#This Row],[Entradas]]-Tabla167[[#This Row],[Salidas]]</f>
        <v>#REF!</v>
      </c>
    </row>
    <row r="362" spans="3:15" s="46" customFormat="1" ht="15.75" hidden="1">
      <c r="C362" s="107">
        <v>44396</v>
      </c>
      <c r="D362" s="107"/>
      <c r="E362" s="108" t="s">
        <v>713</v>
      </c>
      <c r="F362" s="109" t="s">
        <v>773</v>
      </c>
      <c r="G362" s="115" t="s">
        <v>774</v>
      </c>
      <c r="H362" s="109" t="s">
        <v>170</v>
      </c>
      <c r="I362" s="111">
        <v>4307</v>
      </c>
      <c r="J362" s="153">
        <f>+Tabla167[[#This Row],[Costo Unitario en RD$]]*Tabla167[[#This Row],[Existencia.]]</f>
        <v>0</v>
      </c>
      <c r="K362" s="157">
        <v>0</v>
      </c>
      <c r="L362" s="123"/>
      <c r="M362" s="112" t="e">
        <f>+LOOKUP(Tabla167[[#This Row],[Código Institucional]],#REF!,#REF!)</f>
        <v>#REF!</v>
      </c>
      <c r="N362" s="113" t="e">
        <f>+LOOKUP(Tabla167[[#This Row],[Código Institucional]],#REF!,#REF!)</f>
        <v>#REF!</v>
      </c>
      <c r="O362" s="114" t="e">
        <f>+Tabla167[[#This Row],[Existencia ]]+Tabla167[[#This Row],[Entradas]]-Tabla167[[#This Row],[Salidas]]</f>
        <v>#REF!</v>
      </c>
    </row>
    <row r="363" spans="3:15" s="46" customFormat="1" ht="15.75" hidden="1">
      <c r="C363" s="107">
        <v>44396</v>
      </c>
      <c r="D363" s="107"/>
      <c r="E363" s="108" t="s">
        <v>713</v>
      </c>
      <c r="F363" s="109" t="s">
        <v>775</v>
      </c>
      <c r="G363" s="115" t="s">
        <v>776</v>
      </c>
      <c r="H363" s="109" t="s">
        <v>170</v>
      </c>
      <c r="I363" s="111">
        <v>2950</v>
      </c>
      <c r="J363" s="153">
        <f>+Tabla167[[#This Row],[Costo Unitario en RD$]]*Tabla167[[#This Row],[Existencia.]]</f>
        <v>0</v>
      </c>
      <c r="K363" s="157">
        <v>0</v>
      </c>
      <c r="L363" s="123"/>
      <c r="M363" s="112" t="e">
        <f>+LOOKUP(Tabla167[[#This Row],[Código Institucional]],#REF!,#REF!)</f>
        <v>#REF!</v>
      </c>
      <c r="N363" s="113" t="e">
        <f>+LOOKUP(Tabla167[[#This Row],[Código Institucional]],#REF!,#REF!)</f>
        <v>#REF!</v>
      </c>
      <c r="O363" s="114" t="e">
        <f>+Tabla167[[#This Row],[Existencia ]]+Tabla167[[#This Row],[Entradas]]-Tabla167[[#This Row],[Salidas]]</f>
        <v>#REF!</v>
      </c>
    </row>
    <row r="364" spans="3:15" s="46" customFormat="1" ht="15.75" hidden="1">
      <c r="C364" s="107">
        <v>44396</v>
      </c>
      <c r="D364" s="107"/>
      <c r="E364" s="108" t="s">
        <v>713</v>
      </c>
      <c r="F364" s="109" t="s">
        <v>777</v>
      </c>
      <c r="G364" s="115" t="s">
        <v>778</v>
      </c>
      <c r="H364" s="109" t="s">
        <v>170</v>
      </c>
      <c r="I364" s="111">
        <v>11210</v>
      </c>
      <c r="J364" s="153">
        <f>+Tabla167[[#This Row],[Costo Unitario en RD$]]*Tabla167[[#This Row],[Existencia.]]</f>
        <v>0</v>
      </c>
      <c r="K364" s="157">
        <v>0</v>
      </c>
      <c r="L364" s="123"/>
      <c r="M364" s="112" t="e">
        <f>+LOOKUP(Tabla167[[#This Row],[Código Institucional]],#REF!,#REF!)</f>
        <v>#REF!</v>
      </c>
      <c r="N364" s="113" t="e">
        <f>+LOOKUP(Tabla167[[#This Row],[Código Institucional]],#REF!,#REF!)</f>
        <v>#REF!</v>
      </c>
      <c r="O364" s="114" t="e">
        <f>+Tabla167[[#This Row],[Existencia ]]+Tabla167[[#This Row],[Entradas]]-Tabla167[[#This Row],[Salidas]]</f>
        <v>#REF!</v>
      </c>
    </row>
    <row r="365" spans="3:15" s="46" customFormat="1" ht="31.5" hidden="1">
      <c r="C365" s="107">
        <v>44453</v>
      </c>
      <c r="D365" s="107"/>
      <c r="E365" s="108" t="s">
        <v>713</v>
      </c>
      <c r="F365" s="109" t="s">
        <v>779</v>
      </c>
      <c r="G365" s="115" t="s">
        <v>780</v>
      </c>
      <c r="H365" s="109" t="s">
        <v>170</v>
      </c>
      <c r="I365" s="111">
        <v>3363</v>
      </c>
      <c r="J365" s="153">
        <f>+Tabla167[[#This Row],[Costo Unitario en RD$]]*Tabla167[[#This Row],[Existencia.]]</f>
        <v>0</v>
      </c>
      <c r="K365" s="157">
        <v>0</v>
      </c>
      <c r="L365" s="123">
        <v>143</v>
      </c>
      <c r="M365" s="112" t="e">
        <f>+LOOKUP(Tabla167[[#This Row],[Código Institucional]],#REF!,#REF!)</f>
        <v>#REF!</v>
      </c>
      <c r="N365" s="113" t="e">
        <f>+LOOKUP(Tabla167[[#This Row],[Código Institucional]],#REF!,#REF!)</f>
        <v>#REF!</v>
      </c>
      <c r="O365" s="114" t="e">
        <f>+Tabla167[[#This Row],[Existencia ]]+Tabla167[[#This Row],[Entradas]]-Tabla167[[#This Row],[Salidas]]</f>
        <v>#REF!</v>
      </c>
    </row>
    <row r="366" spans="3:15" s="46" customFormat="1" ht="31.5" hidden="1">
      <c r="C366" s="107">
        <v>44427</v>
      </c>
      <c r="D366" s="107"/>
      <c r="E366" s="108" t="s">
        <v>713</v>
      </c>
      <c r="F366" s="109" t="s">
        <v>781</v>
      </c>
      <c r="G366" s="115" t="s">
        <v>782</v>
      </c>
      <c r="H366" s="109" t="s">
        <v>170</v>
      </c>
      <c r="I366" s="111">
        <v>8507.7999999999993</v>
      </c>
      <c r="J366" s="153">
        <f>+Tabla167[[#This Row],[Costo Unitario en RD$]]*Tabla167[[#This Row],[Existencia.]]</f>
        <v>0</v>
      </c>
      <c r="K366" s="157">
        <v>0</v>
      </c>
      <c r="L366" s="123">
        <v>1</v>
      </c>
      <c r="M366" s="112" t="e">
        <f>+LOOKUP(Tabla167[[#This Row],[Código Institucional]],#REF!,#REF!)</f>
        <v>#REF!</v>
      </c>
      <c r="N366" s="113" t="e">
        <f>+LOOKUP(Tabla167[[#This Row],[Código Institucional]],#REF!,#REF!)</f>
        <v>#REF!</v>
      </c>
      <c r="O366" s="114" t="e">
        <f>+Tabla167[[#This Row],[Existencia ]]+Tabla167[[#This Row],[Entradas]]-Tabla167[[#This Row],[Salidas]]</f>
        <v>#REF!</v>
      </c>
    </row>
    <row r="367" spans="3:15" s="46" customFormat="1" ht="15.75" hidden="1">
      <c r="C367" s="107">
        <v>44407</v>
      </c>
      <c r="D367" s="107"/>
      <c r="E367" s="108" t="s">
        <v>713</v>
      </c>
      <c r="F367" s="109" t="s">
        <v>783</v>
      </c>
      <c r="G367" s="115" t="s">
        <v>792</v>
      </c>
      <c r="H367" s="109" t="s">
        <v>170</v>
      </c>
      <c r="I367" s="111">
        <v>2136.3000000000002</v>
      </c>
      <c r="J367" s="153">
        <f>+Tabla167[[#This Row],[Costo Unitario en RD$]]*Tabla167[[#This Row],[Existencia.]]</f>
        <v>0</v>
      </c>
      <c r="K367" s="157">
        <v>0</v>
      </c>
      <c r="L367" s="123">
        <v>4</v>
      </c>
      <c r="M367" s="112" t="e">
        <f>+LOOKUP(Tabla167[[#This Row],[Código Institucional]],#REF!,#REF!)</f>
        <v>#REF!</v>
      </c>
      <c r="N367" s="113" t="e">
        <f>+LOOKUP(Tabla167[[#This Row],[Código Institucional]],#REF!,#REF!)</f>
        <v>#REF!</v>
      </c>
      <c r="O367" s="114" t="e">
        <f>+Tabla167[[#This Row],[Existencia ]]+Tabla167[[#This Row],[Entradas]]-Tabla167[[#This Row],[Salidas]]</f>
        <v>#REF!</v>
      </c>
    </row>
    <row r="368" spans="3:15" s="46" customFormat="1" ht="15.75" hidden="1">
      <c r="C368" s="107">
        <v>44407</v>
      </c>
      <c r="D368" s="107"/>
      <c r="E368" s="108" t="s">
        <v>713</v>
      </c>
      <c r="F368" s="109" t="s">
        <v>784</v>
      </c>
      <c r="G368" s="115" t="s">
        <v>793</v>
      </c>
      <c r="H368" s="109" t="s">
        <v>170</v>
      </c>
      <c r="I368" s="111">
        <v>199.23</v>
      </c>
      <c r="J368" s="153">
        <f>+Tabla167[[#This Row],[Costo Unitario en RD$]]*Tabla167[[#This Row],[Existencia.]]</f>
        <v>0</v>
      </c>
      <c r="K368" s="157">
        <v>0</v>
      </c>
      <c r="L368" s="123">
        <v>1</v>
      </c>
      <c r="M368" s="112" t="e">
        <f>+LOOKUP(Tabla167[[#This Row],[Código Institucional]],#REF!,#REF!)</f>
        <v>#REF!</v>
      </c>
      <c r="N368" s="113" t="e">
        <f>+LOOKUP(Tabla167[[#This Row],[Código Institucional]],#REF!,#REF!)</f>
        <v>#REF!</v>
      </c>
      <c r="O368" s="114" t="e">
        <f>+Tabla167[[#This Row],[Existencia ]]+Tabla167[[#This Row],[Entradas]]-Tabla167[[#This Row],[Salidas]]</f>
        <v>#REF!</v>
      </c>
    </row>
    <row r="369" spans="3:15" s="46" customFormat="1" ht="15.75" hidden="1">
      <c r="C369" s="107">
        <v>44407</v>
      </c>
      <c r="D369" s="107"/>
      <c r="E369" s="108" t="s">
        <v>713</v>
      </c>
      <c r="F369" s="109" t="s">
        <v>785</v>
      </c>
      <c r="G369" s="115" t="s">
        <v>794</v>
      </c>
      <c r="H369" s="109" t="s">
        <v>170</v>
      </c>
      <c r="I369" s="111">
        <v>187.7</v>
      </c>
      <c r="J369" s="153">
        <f>+Tabla167[[#This Row],[Costo Unitario en RD$]]*Tabla167[[#This Row],[Existencia.]]</f>
        <v>0</v>
      </c>
      <c r="K369" s="157">
        <v>0</v>
      </c>
      <c r="L369" s="123">
        <v>8</v>
      </c>
      <c r="M369" s="112" t="e">
        <f>+LOOKUP(Tabla167[[#This Row],[Código Institucional]],#REF!,#REF!)</f>
        <v>#REF!</v>
      </c>
      <c r="N369" s="113" t="e">
        <f>+LOOKUP(Tabla167[[#This Row],[Código Institucional]],#REF!,#REF!)</f>
        <v>#REF!</v>
      </c>
      <c r="O369" s="114" t="e">
        <f>+Tabla167[[#This Row],[Existencia ]]+Tabla167[[#This Row],[Entradas]]-Tabla167[[#This Row],[Salidas]]</f>
        <v>#REF!</v>
      </c>
    </row>
    <row r="370" spans="3:15" s="46" customFormat="1" ht="15.75" hidden="1">
      <c r="C370" s="107">
        <v>44407</v>
      </c>
      <c r="D370" s="107"/>
      <c r="E370" s="108" t="s">
        <v>713</v>
      </c>
      <c r="F370" s="109" t="s">
        <v>786</v>
      </c>
      <c r="G370" s="115" t="s">
        <v>795</v>
      </c>
      <c r="H370" s="109" t="s">
        <v>170</v>
      </c>
      <c r="I370" s="111">
        <v>1534</v>
      </c>
      <c r="J370" s="153">
        <f>+Tabla167[[#This Row],[Costo Unitario en RD$]]*Tabla167[[#This Row],[Existencia.]]</f>
        <v>0</v>
      </c>
      <c r="K370" s="157">
        <v>0</v>
      </c>
      <c r="L370" s="123">
        <v>2</v>
      </c>
      <c r="M370" s="112" t="e">
        <f>+LOOKUP(Tabla167[[#This Row],[Código Institucional]],#REF!,#REF!)</f>
        <v>#REF!</v>
      </c>
      <c r="N370" s="113" t="e">
        <f>+LOOKUP(Tabla167[[#This Row],[Código Institucional]],#REF!,#REF!)</f>
        <v>#REF!</v>
      </c>
      <c r="O370" s="114" t="e">
        <f>+Tabla167[[#This Row],[Existencia ]]+Tabla167[[#This Row],[Entradas]]-Tabla167[[#This Row],[Salidas]]</f>
        <v>#REF!</v>
      </c>
    </row>
    <row r="371" spans="3:15" s="46" customFormat="1" ht="15.75" hidden="1">
      <c r="C371" s="107">
        <v>44407</v>
      </c>
      <c r="D371" s="107"/>
      <c r="E371" s="108" t="s">
        <v>713</v>
      </c>
      <c r="F371" s="109" t="s">
        <v>787</v>
      </c>
      <c r="G371" s="115" t="s">
        <v>796</v>
      </c>
      <c r="H371" s="109" t="s">
        <v>170</v>
      </c>
      <c r="I371" s="111">
        <v>188.8</v>
      </c>
      <c r="J371" s="153">
        <f>+Tabla167[[#This Row],[Costo Unitario en RD$]]*Tabla167[[#This Row],[Existencia.]]</f>
        <v>0</v>
      </c>
      <c r="K371" s="157">
        <v>0</v>
      </c>
      <c r="L371" s="123">
        <v>36</v>
      </c>
      <c r="M371" s="112" t="e">
        <f>+LOOKUP(Tabla167[[#This Row],[Código Institucional]],#REF!,#REF!)</f>
        <v>#REF!</v>
      </c>
      <c r="N371" s="113" t="e">
        <f>+LOOKUP(Tabla167[[#This Row],[Código Institucional]],#REF!,#REF!)</f>
        <v>#REF!</v>
      </c>
      <c r="O371" s="114" t="e">
        <f>+Tabla167[[#This Row],[Existencia ]]+Tabla167[[#This Row],[Entradas]]-Tabla167[[#This Row],[Salidas]]</f>
        <v>#REF!</v>
      </c>
    </row>
    <row r="372" spans="3:15" s="46" customFormat="1" ht="15.75" hidden="1">
      <c r="C372" s="107">
        <v>44407</v>
      </c>
      <c r="D372" s="107"/>
      <c r="E372" s="108" t="s">
        <v>713</v>
      </c>
      <c r="F372" s="109" t="s">
        <v>788</v>
      </c>
      <c r="G372" s="115" t="s">
        <v>797</v>
      </c>
      <c r="H372" s="109" t="s">
        <v>170</v>
      </c>
      <c r="I372" s="111">
        <v>820.1</v>
      </c>
      <c r="J372" s="153">
        <f>+Tabla167[[#This Row],[Costo Unitario en RD$]]*Tabla167[[#This Row],[Existencia.]]</f>
        <v>0</v>
      </c>
      <c r="K372" s="157">
        <v>0</v>
      </c>
      <c r="L372" s="123">
        <v>5</v>
      </c>
      <c r="M372" s="112" t="e">
        <f>+LOOKUP(Tabla167[[#This Row],[Código Institucional]],#REF!,#REF!)</f>
        <v>#REF!</v>
      </c>
      <c r="N372" s="113" t="e">
        <f>+LOOKUP(Tabla167[[#This Row],[Código Institucional]],#REF!,#REF!)</f>
        <v>#REF!</v>
      </c>
      <c r="O372" s="114" t="e">
        <f>+Tabla167[[#This Row],[Existencia ]]+Tabla167[[#This Row],[Entradas]]-Tabla167[[#This Row],[Salidas]]</f>
        <v>#REF!</v>
      </c>
    </row>
    <row r="373" spans="3:15" s="46" customFormat="1" ht="15.75" hidden="1">
      <c r="C373" s="107">
        <v>44407</v>
      </c>
      <c r="D373" s="107"/>
      <c r="E373" s="108" t="s">
        <v>713</v>
      </c>
      <c r="F373" s="109" t="s">
        <v>789</v>
      </c>
      <c r="G373" s="115" t="s">
        <v>798</v>
      </c>
      <c r="H373" s="109" t="s">
        <v>170</v>
      </c>
      <c r="I373" s="111">
        <v>135.69999999999999</v>
      </c>
      <c r="J373" s="153">
        <f>+Tabla167[[#This Row],[Costo Unitario en RD$]]*Tabla167[[#This Row],[Existencia.]]</f>
        <v>0</v>
      </c>
      <c r="K373" s="157">
        <v>0</v>
      </c>
      <c r="L373" s="123">
        <v>6</v>
      </c>
      <c r="M373" s="112" t="e">
        <f>+LOOKUP(Tabla167[[#This Row],[Código Institucional]],#REF!,#REF!)</f>
        <v>#REF!</v>
      </c>
      <c r="N373" s="113" t="e">
        <f>+LOOKUP(Tabla167[[#This Row],[Código Institucional]],#REF!,#REF!)</f>
        <v>#REF!</v>
      </c>
      <c r="O373" s="114" t="e">
        <f>+Tabla167[[#This Row],[Existencia ]]+Tabla167[[#This Row],[Entradas]]-Tabla167[[#This Row],[Salidas]]</f>
        <v>#REF!</v>
      </c>
    </row>
    <row r="374" spans="3:15" s="46" customFormat="1" ht="15.75">
      <c r="C374" s="107">
        <v>44502</v>
      </c>
      <c r="D374" s="107"/>
      <c r="E374" s="108" t="s">
        <v>713</v>
      </c>
      <c r="F374" s="109" t="s">
        <v>790</v>
      </c>
      <c r="G374" s="101" t="s">
        <v>800</v>
      </c>
      <c r="H374" s="100" t="s">
        <v>714</v>
      </c>
      <c r="I374" s="111">
        <v>1720.27</v>
      </c>
      <c r="J374" s="53">
        <f>+Tabla167[[#This Row],[Costo Unitario en RD$]]*Tabla167[[#This Row],[Existencia.]]</f>
        <v>151383.76</v>
      </c>
      <c r="K374" s="157">
        <v>88</v>
      </c>
      <c r="L374" s="123"/>
      <c r="M374" s="112" t="e">
        <f>+LOOKUP(Tabla167[[#This Row],[Código Institucional]],#REF!,#REF!)</f>
        <v>#REF!</v>
      </c>
      <c r="N374" s="113" t="e">
        <f>+LOOKUP(Tabla167[[#This Row],[Código Institucional]],#REF!,#REF!)</f>
        <v>#REF!</v>
      </c>
      <c r="O374" s="114" t="e">
        <f>+Tabla167[[#This Row],[Existencia ]]+Tabla167[[#This Row],[Entradas]]-Tabla167[[#This Row],[Salidas]]</f>
        <v>#REF!</v>
      </c>
    </row>
    <row r="375" spans="3:15" s="46" customFormat="1" ht="15.75">
      <c r="C375" s="107">
        <v>44483</v>
      </c>
      <c r="D375" s="107"/>
      <c r="E375" s="108" t="s">
        <v>713</v>
      </c>
      <c r="F375" s="109" t="s">
        <v>791</v>
      </c>
      <c r="G375" s="101" t="s">
        <v>801</v>
      </c>
      <c r="H375" s="100" t="s">
        <v>170</v>
      </c>
      <c r="I375" s="111">
        <v>306.33</v>
      </c>
      <c r="J375" s="53">
        <f>+Tabla167[[#This Row],[Costo Unitario en RD$]]*Tabla167[[#This Row],[Existencia.]]</f>
        <v>3063.2999999999997</v>
      </c>
      <c r="K375" s="157">
        <v>10</v>
      </c>
      <c r="L375" s="123"/>
      <c r="M375" s="112" t="e">
        <f>+LOOKUP(Tabla167[[#This Row],[Código Institucional]],#REF!,#REF!)</f>
        <v>#REF!</v>
      </c>
      <c r="N375" s="113" t="e">
        <f>+LOOKUP(Tabla167[[#This Row],[Código Institucional]],#REF!,#REF!)</f>
        <v>#REF!</v>
      </c>
      <c r="O375" s="114" t="e">
        <f>+Tabla167[[#This Row],[Existencia ]]+Tabla167[[#This Row],[Entradas]]-Tabla167[[#This Row],[Salidas]]</f>
        <v>#REF!</v>
      </c>
    </row>
    <row r="376" spans="3:15" s="46" customFormat="1" ht="15.75">
      <c r="C376" s="125">
        <v>44414</v>
      </c>
      <c r="D376" s="125"/>
      <c r="E376" s="108" t="s">
        <v>713</v>
      </c>
      <c r="F376" s="133" t="s">
        <v>803</v>
      </c>
      <c r="G376" s="134" t="s">
        <v>802</v>
      </c>
      <c r="H376" s="135" t="s">
        <v>170</v>
      </c>
      <c r="I376" s="136">
        <v>835</v>
      </c>
      <c r="J376" s="53">
        <f>+Tabla167[[#This Row],[Costo Unitario en RD$]]*Tabla167[[#This Row],[Existencia.]]</f>
        <v>116900</v>
      </c>
      <c r="K376" s="158">
        <v>140</v>
      </c>
      <c r="L376" s="137"/>
      <c r="M376" s="138" t="e">
        <f>+LOOKUP(Tabla167[[#This Row],[Código Institucional]],#REF!,#REF!)</f>
        <v>#REF!</v>
      </c>
      <c r="N376" s="139" t="e">
        <f>+LOOKUP(Tabla167[[#This Row],[Código Institucional]],#REF!,#REF!)</f>
        <v>#REF!</v>
      </c>
      <c r="O376" s="140" t="e">
        <f>+Tabla167[[#This Row],[Existencia ]]+Tabla167[[#This Row],[Entradas]]-Tabla167[[#This Row],[Salidas]]</f>
        <v>#REF!</v>
      </c>
    </row>
    <row r="377" spans="3:15" s="46" customFormat="1" ht="15.75">
      <c r="C377" s="125">
        <v>44414</v>
      </c>
      <c r="D377" s="125"/>
      <c r="E377" s="108" t="s">
        <v>713</v>
      </c>
      <c r="F377" s="133" t="s">
        <v>804</v>
      </c>
      <c r="G377" s="134" t="s">
        <v>805</v>
      </c>
      <c r="H377" s="135" t="s">
        <v>170</v>
      </c>
      <c r="I377" s="136">
        <v>24.4</v>
      </c>
      <c r="J377" s="53">
        <f>+Tabla167[[#This Row],[Costo Unitario en RD$]]*Tabla167[[#This Row],[Existencia.]]</f>
        <v>97.6</v>
      </c>
      <c r="K377" s="148">
        <v>4</v>
      </c>
      <c r="L377" s="137"/>
      <c r="M377" s="138" t="e">
        <f>+LOOKUP(Tabla167[[#This Row],[Código Institucional]],#REF!,#REF!)</f>
        <v>#REF!</v>
      </c>
      <c r="N377" s="139" t="e">
        <f>+LOOKUP(Tabla167[[#This Row],[Código Institucional]],#REF!,#REF!)</f>
        <v>#REF!</v>
      </c>
      <c r="O377" s="140" t="e">
        <f>+Tabla167[[#This Row],[Existencia ]]+Tabla167[[#This Row],[Entradas]]-Tabla167[[#This Row],[Salidas]]</f>
        <v>#REF!</v>
      </c>
    </row>
    <row r="378" spans="3:15" s="46" customFormat="1" ht="15.75">
      <c r="C378" s="125">
        <v>44414</v>
      </c>
      <c r="D378" s="125"/>
      <c r="E378" s="108" t="s">
        <v>713</v>
      </c>
      <c r="F378" s="142" t="s">
        <v>808</v>
      </c>
      <c r="G378" s="134" t="s">
        <v>806</v>
      </c>
      <c r="H378" s="135"/>
      <c r="I378" s="136">
        <v>22710.01</v>
      </c>
      <c r="J378" s="53">
        <f>+Tabla167[[#This Row],[Costo Unitario en RD$]]*Tabla167[[#This Row],[Existencia.]]</f>
        <v>45420.02</v>
      </c>
      <c r="K378" s="148">
        <v>2</v>
      </c>
      <c r="L378" s="137"/>
      <c r="M378" s="138" t="e">
        <f>+LOOKUP(Tabla167[[#This Row],[Código Institucional]],#REF!,#REF!)</f>
        <v>#REF!</v>
      </c>
      <c r="N378" s="139" t="e">
        <f>+LOOKUP(Tabla167[[#This Row],[Código Institucional]],#REF!,#REF!)</f>
        <v>#REF!</v>
      </c>
      <c r="O378" s="140" t="e">
        <f>+Tabla167[[#This Row],[Existencia ]]+Tabla167[[#This Row],[Entradas]]-Tabla167[[#This Row],[Salidas]]</f>
        <v>#REF!</v>
      </c>
    </row>
    <row r="379" spans="3:15" s="46" customFormat="1" ht="15.75">
      <c r="C379" s="125">
        <v>44514</v>
      </c>
      <c r="D379" s="125"/>
      <c r="E379" s="108" t="s">
        <v>713</v>
      </c>
      <c r="F379" s="142" t="s">
        <v>807</v>
      </c>
      <c r="G379" s="134" t="s">
        <v>809</v>
      </c>
      <c r="H379" s="135" t="s">
        <v>170</v>
      </c>
      <c r="I379" s="136">
        <v>46</v>
      </c>
      <c r="J379" s="53">
        <f>+Tabla167[[#This Row],[Costo Unitario en RD$]]*Tabla167[[#This Row],[Existencia.]]</f>
        <v>9200</v>
      </c>
      <c r="K379" s="148">
        <v>200</v>
      </c>
      <c r="L379" s="137"/>
      <c r="M379" s="138" t="e">
        <f>+LOOKUP(Tabla167[[#This Row],[Código Institucional]],#REF!,#REF!)</f>
        <v>#REF!</v>
      </c>
      <c r="N379" s="139" t="e">
        <f>+LOOKUP(Tabla167[[#This Row],[Código Institucional]],#REF!,#REF!)</f>
        <v>#REF!</v>
      </c>
      <c r="O379" s="140" t="e">
        <f>+Tabla167[[#This Row],[Existencia ]]+Tabla167[[#This Row],[Entradas]]-Tabla167[[#This Row],[Salidas]]</f>
        <v>#REF!</v>
      </c>
    </row>
    <row r="380" spans="3:15" s="46" customFormat="1" ht="31.5">
      <c r="C380" s="125">
        <v>44414</v>
      </c>
      <c r="D380" s="125"/>
      <c r="E380" s="108" t="s">
        <v>713</v>
      </c>
      <c r="F380" s="142" t="s">
        <v>810</v>
      </c>
      <c r="G380" s="143" t="s">
        <v>492</v>
      </c>
      <c r="H380" s="135" t="s">
        <v>170</v>
      </c>
      <c r="I380" s="136"/>
      <c r="J380" s="53">
        <f>+Tabla167[[#This Row],[Costo Unitario en RD$]]*Tabla167[[#This Row],[Existencia.]]</f>
        <v>0</v>
      </c>
      <c r="K380" s="148">
        <v>28</v>
      </c>
      <c r="L380" s="137"/>
      <c r="M380" s="138" t="e">
        <f>+LOOKUP(Tabla167[[#This Row],[Código Institucional]],#REF!,#REF!)</f>
        <v>#REF!</v>
      </c>
      <c r="N380" s="139" t="e">
        <f>+LOOKUP(Tabla167[[#This Row],[Código Institucional]],#REF!,#REF!)</f>
        <v>#REF!</v>
      </c>
      <c r="O380" s="140" t="e">
        <f>+Tabla167[[#This Row],[Existencia ]]+Tabla167[[#This Row],[Entradas]]-Tabla167[[#This Row],[Salidas]]</f>
        <v>#REF!</v>
      </c>
    </row>
    <row r="381" spans="3:15" s="46" customFormat="1" ht="15.75">
      <c r="C381" s="145">
        <v>44475</v>
      </c>
      <c r="D381" s="145"/>
      <c r="E381" s="108" t="s">
        <v>713</v>
      </c>
      <c r="F381" s="126" t="s">
        <v>810</v>
      </c>
      <c r="G381" s="144" t="s">
        <v>811</v>
      </c>
      <c r="H381" s="127" t="s">
        <v>170</v>
      </c>
      <c r="I381" s="128">
        <v>75.52</v>
      </c>
      <c r="J381" s="53">
        <f>+Tabla167[[#This Row],[Costo Unitario en RD$]]*Tabla167[[#This Row],[Existencia.]]</f>
        <v>7627.5199999999995</v>
      </c>
      <c r="K381" s="159">
        <v>101</v>
      </c>
      <c r="L381" s="146"/>
      <c r="M381" s="129" t="e">
        <f>+LOOKUP(Tabla167[[#This Row],[Código Institucional]],#REF!,#REF!)</f>
        <v>#REF!</v>
      </c>
      <c r="N381" s="130" t="e">
        <f>+LOOKUP(Tabla167[[#This Row],[Código Institucional]],#REF!,#REF!)</f>
        <v>#REF!</v>
      </c>
      <c r="O381" s="131" t="e">
        <f>+Tabla167[[#This Row],[Existencia ]]+Tabla167[[#This Row],[Entradas]]-Tabla167[[#This Row],[Salidas]]</f>
        <v>#REF!</v>
      </c>
    </row>
    <row r="382" spans="3:15" s="46" customFormat="1" ht="15.75">
      <c r="C382" s="125">
        <v>44511</v>
      </c>
      <c r="D382" s="125"/>
      <c r="E382" s="108" t="s">
        <v>713</v>
      </c>
      <c r="F382" s="132" t="s">
        <v>812</v>
      </c>
      <c r="G382" s="147" t="s">
        <v>813</v>
      </c>
      <c r="H382" s="135" t="s">
        <v>170</v>
      </c>
      <c r="I382" s="136">
        <v>127.12</v>
      </c>
      <c r="J382" s="53">
        <f>+Tabla167[[#This Row],[Costo Unitario en RD$]]*Tabla167[[#This Row],[Existencia.]]</f>
        <v>10169.6</v>
      </c>
      <c r="K382" s="148">
        <v>80</v>
      </c>
      <c r="L382" s="137"/>
      <c r="M382" s="138" t="e">
        <f>+LOOKUP(Tabla167[[#This Row],[Código Institucional]],#REF!,#REF!)</f>
        <v>#REF!</v>
      </c>
      <c r="N382" s="139" t="e">
        <f>+LOOKUP(Tabla167[[#This Row],[Código Institucional]],#REF!,#REF!)</f>
        <v>#REF!</v>
      </c>
      <c r="O382" s="140" t="e">
        <f>+Tabla167[[#This Row],[Existencia ]]+Tabla167[[#This Row],[Entradas]]-Tabla167[[#This Row],[Salidas]]</f>
        <v>#REF!</v>
      </c>
    </row>
    <row r="383" spans="3:15" s="46" customFormat="1" ht="15.75" hidden="1">
      <c r="C383" s="125"/>
      <c r="D383" s="125"/>
      <c r="E383" s="132"/>
      <c r="F383" s="142" t="s">
        <v>814</v>
      </c>
      <c r="G383" s="143" t="s">
        <v>815</v>
      </c>
      <c r="H383" s="135" t="s">
        <v>714</v>
      </c>
      <c r="I383" s="136"/>
      <c r="J383" s="153">
        <f>+Tabla167[[#This Row],[Costo Unitario en RD$]]*Tabla167[[#This Row],[Existencia.]]</f>
        <v>0</v>
      </c>
      <c r="K383" s="148">
        <v>0</v>
      </c>
      <c r="L383" s="137"/>
      <c r="M383" s="138" t="e">
        <f>+LOOKUP(Tabla167[[#This Row],[Código Institucional]],#REF!,#REF!)</f>
        <v>#REF!</v>
      </c>
      <c r="N383" s="139" t="e">
        <f>+LOOKUP(Tabla167[[#This Row],[Código Institucional]],#REF!,#REF!)</f>
        <v>#REF!</v>
      </c>
      <c r="O383" s="140" t="e">
        <f>+Tabla167[[#This Row],[Existencia ]]+Tabla167[[#This Row],[Entradas]]-Tabla167[[#This Row],[Salidas]]</f>
        <v>#REF!</v>
      </c>
    </row>
    <row r="384" spans="3:15" s="46" customFormat="1" ht="15.75">
      <c r="C384" s="125">
        <v>44414</v>
      </c>
      <c r="D384" s="125"/>
      <c r="E384" s="108" t="s">
        <v>713</v>
      </c>
      <c r="F384" s="142" t="s">
        <v>816</v>
      </c>
      <c r="G384" s="143" t="s">
        <v>817</v>
      </c>
      <c r="H384" s="135" t="s">
        <v>714</v>
      </c>
      <c r="I384" s="136">
        <v>900</v>
      </c>
      <c r="J384" s="53">
        <f>+Tabla167[[#This Row],[Costo Unitario en RD$]]*Tabla167[[#This Row],[Existencia.]]</f>
        <v>51300</v>
      </c>
      <c r="K384" s="148">
        <v>57</v>
      </c>
      <c r="L384" s="137"/>
      <c r="M384" s="138" t="e">
        <f>+LOOKUP(Tabla167[[#This Row],[Código Institucional]],#REF!,#REF!)</f>
        <v>#REF!</v>
      </c>
      <c r="N384" s="139" t="e">
        <f>+LOOKUP(Tabla167[[#This Row],[Código Institucional]],#REF!,#REF!)</f>
        <v>#REF!</v>
      </c>
      <c r="O384" s="140" t="e">
        <f>+Tabla167[[#This Row],[Existencia ]]+Tabla167[[#This Row],[Entradas]]-Tabla167[[#This Row],[Salidas]]</f>
        <v>#REF!</v>
      </c>
    </row>
    <row r="385" spans="3:15" s="46" customFormat="1" ht="15.75" hidden="1">
      <c r="C385" s="125"/>
      <c r="D385" s="125"/>
      <c r="E385" s="132"/>
      <c r="F385" s="142" t="s">
        <v>818</v>
      </c>
      <c r="G385" s="143" t="s">
        <v>819</v>
      </c>
      <c r="H385" s="135" t="s">
        <v>714</v>
      </c>
      <c r="I385" s="136"/>
      <c r="J385" s="153">
        <f>+Tabla167[[#This Row],[Costo Unitario en RD$]]*Tabla167[[#This Row],[Existencia.]]</f>
        <v>0</v>
      </c>
      <c r="K385" s="148">
        <v>0</v>
      </c>
      <c r="L385" s="137"/>
      <c r="M385" s="138" t="e">
        <f>+LOOKUP(Tabla167[[#This Row],[Código Institucional]],#REF!,#REF!)</f>
        <v>#REF!</v>
      </c>
      <c r="N385" s="139" t="e">
        <f>+LOOKUP(Tabla167[[#This Row],[Código Institucional]],#REF!,#REF!)</f>
        <v>#REF!</v>
      </c>
      <c r="O385" s="140" t="e">
        <f>+Tabla167[[#This Row],[Existencia ]]+Tabla167[[#This Row],[Entradas]]-Tabla167[[#This Row],[Salidas]]</f>
        <v>#REF!</v>
      </c>
    </row>
    <row r="386" spans="3:15" s="46" customFormat="1" ht="15.75">
      <c r="C386" s="125">
        <v>44529</v>
      </c>
      <c r="D386" s="125"/>
      <c r="E386" s="108" t="s">
        <v>713</v>
      </c>
      <c r="F386" s="142" t="s">
        <v>820</v>
      </c>
      <c r="G386" s="143" t="s">
        <v>821</v>
      </c>
      <c r="H386" s="135" t="s">
        <v>170</v>
      </c>
      <c r="I386" s="136">
        <v>1016.95</v>
      </c>
      <c r="J386" s="53">
        <f>+Tabla167[[#This Row],[Costo Unitario en RD$]]*Tabla167[[#This Row],[Existencia.]]</f>
        <v>30508.5</v>
      </c>
      <c r="K386" s="148">
        <v>30</v>
      </c>
      <c r="L386" s="137"/>
      <c r="M386" s="138" t="e">
        <f>+LOOKUP(Tabla167[[#This Row],[Código Institucional]],#REF!,#REF!)</f>
        <v>#REF!</v>
      </c>
      <c r="N386" s="139" t="e">
        <f>+LOOKUP(Tabla167[[#This Row],[Código Institucional]],#REF!,#REF!)</f>
        <v>#REF!</v>
      </c>
      <c r="O386" s="140" t="e">
        <f>+Tabla167[[#This Row],[Existencia ]]+Tabla167[[#This Row],[Entradas]]-Tabla167[[#This Row],[Salidas]]</f>
        <v>#REF!</v>
      </c>
    </row>
    <row r="387" spans="3:15" s="46" customFormat="1" ht="15.75">
      <c r="C387" s="125">
        <v>44483</v>
      </c>
      <c r="D387" s="125"/>
      <c r="E387" s="108" t="s">
        <v>713</v>
      </c>
      <c r="F387" s="142" t="s">
        <v>822</v>
      </c>
      <c r="G387" s="143" t="s">
        <v>930</v>
      </c>
      <c r="H387" s="135" t="s">
        <v>170</v>
      </c>
      <c r="I387" s="136">
        <v>2714</v>
      </c>
      <c r="J387" s="53">
        <f>+Tabla167[[#This Row],[Costo Unitario en RD$]]*Tabla167[[#This Row],[Existencia.]]</f>
        <v>59708</v>
      </c>
      <c r="K387" s="148">
        <v>22</v>
      </c>
      <c r="L387" s="137"/>
      <c r="M387" s="138" t="e">
        <f>+LOOKUP(Tabla167[[#This Row],[Código Institucional]],#REF!,#REF!)</f>
        <v>#REF!</v>
      </c>
      <c r="N387" s="139" t="e">
        <f>+LOOKUP(Tabla167[[#This Row],[Código Institucional]],#REF!,#REF!)</f>
        <v>#REF!</v>
      </c>
      <c r="O387" s="140" t="e">
        <f>+Tabla167[[#This Row],[Existencia ]]+Tabla167[[#This Row],[Entradas]]-Tabla167[[#This Row],[Salidas]]</f>
        <v>#REF!</v>
      </c>
    </row>
    <row r="388" spans="3:15" s="46" customFormat="1" ht="15.75">
      <c r="C388" s="125">
        <v>44483</v>
      </c>
      <c r="D388" s="125"/>
      <c r="E388" s="108" t="s">
        <v>713</v>
      </c>
      <c r="F388" s="142" t="s">
        <v>823</v>
      </c>
      <c r="G388" s="143" t="s">
        <v>931</v>
      </c>
      <c r="H388" s="135" t="s">
        <v>170</v>
      </c>
      <c r="I388" s="136">
        <v>626.29999999999995</v>
      </c>
      <c r="J388" s="53">
        <f>+Tabla167[[#This Row],[Costo Unitario en RD$]]*Tabla167[[#This Row],[Existencia.]]</f>
        <v>6263</v>
      </c>
      <c r="K388" s="148">
        <v>10</v>
      </c>
      <c r="L388" s="137"/>
      <c r="M388" s="138" t="e">
        <f>+LOOKUP(Tabla167[[#This Row],[Código Institucional]],#REF!,#REF!)</f>
        <v>#REF!</v>
      </c>
      <c r="N388" s="139" t="e">
        <f>+LOOKUP(Tabla167[[#This Row],[Código Institucional]],#REF!,#REF!)</f>
        <v>#REF!</v>
      </c>
      <c r="O388" s="140" t="e">
        <f>+Tabla167[[#This Row],[Existencia ]]+Tabla167[[#This Row],[Entradas]]-Tabla167[[#This Row],[Salidas]]</f>
        <v>#REF!</v>
      </c>
    </row>
    <row r="389" spans="3:15" s="46" customFormat="1" ht="15.75">
      <c r="C389" s="125">
        <v>44483</v>
      </c>
      <c r="D389" s="125"/>
      <c r="E389" s="108" t="s">
        <v>713</v>
      </c>
      <c r="F389" s="142" t="s">
        <v>824</v>
      </c>
      <c r="G389" s="143" t="s">
        <v>880</v>
      </c>
      <c r="H389" s="135" t="s">
        <v>170</v>
      </c>
      <c r="I389" s="136">
        <v>2227.84</v>
      </c>
      <c r="J389" s="53">
        <f>+Tabla167[[#This Row],[Costo Unitario en RD$]]*Tabla167[[#This Row],[Existencia.]]</f>
        <v>4455.68</v>
      </c>
      <c r="K389" s="148">
        <v>2</v>
      </c>
      <c r="L389" s="137"/>
      <c r="M389" s="138" t="e">
        <f>+LOOKUP(Tabla167[[#This Row],[Código Institucional]],#REF!,#REF!)</f>
        <v>#REF!</v>
      </c>
      <c r="N389" s="139" t="e">
        <f>+LOOKUP(Tabla167[[#This Row],[Código Institucional]],#REF!,#REF!)</f>
        <v>#REF!</v>
      </c>
      <c r="O389" s="140" t="e">
        <f>+Tabla167[[#This Row],[Existencia ]]+Tabla167[[#This Row],[Entradas]]-Tabla167[[#This Row],[Salidas]]</f>
        <v>#REF!</v>
      </c>
    </row>
    <row r="390" spans="3:15" s="46" customFormat="1" ht="15.75">
      <c r="C390" s="125">
        <v>44483</v>
      </c>
      <c r="D390" s="125"/>
      <c r="E390" s="108" t="s">
        <v>713</v>
      </c>
      <c r="F390" s="142" t="s">
        <v>825</v>
      </c>
      <c r="G390" s="143" t="s">
        <v>848</v>
      </c>
      <c r="H390" s="135" t="s">
        <v>170</v>
      </c>
      <c r="I390" s="136">
        <v>577.01</v>
      </c>
      <c r="J390" s="53">
        <f>+Tabla167[[#This Row],[Costo Unitario en RD$]]*Tabla167[[#This Row],[Existencia.]]</f>
        <v>4616.08</v>
      </c>
      <c r="K390" s="148">
        <v>8</v>
      </c>
      <c r="L390" s="137"/>
      <c r="M390" s="138" t="e">
        <f>+LOOKUP(Tabla167[[#This Row],[Código Institucional]],#REF!,#REF!)</f>
        <v>#REF!</v>
      </c>
      <c r="N390" s="139" t="e">
        <f>+LOOKUP(Tabla167[[#This Row],[Código Institucional]],#REF!,#REF!)</f>
        <v>#REF!</v>
      </c>
      <c r="O390" s="140" t="e">
        <f>+Tabla167[[#This Row],[Existencia ]]+Tabla167[[#This Row],[Entradas]]-Tabla167[[#This Row],[Salidas]]</f>
        <v>#REF!</v>
      </c>
    </row>
    <row r="391" spans="3:15" s="46" customFormat="1" ht="15.75">
      <c r="C391" s="125">
        <v>44483</v>
      </c>
      <c r="D391" s="125"/>
      <c r="E391" s="108" t="s">
        <v>713</v>
      </c>
      <c r="F391" s="142" t="s">
        <v>826</v>
      </c>
      <c r="G391" s="143" t="s">
        <v>849</v>
      </c>
      <c r="H391" s="135" t="s">
        <v>170</v>
      </c>
      <c r="I391" s="136">
        <v>8255.5400000000009</v>
      </c>
      <c r="J391" s="53">
        <f>+Tabla167[[#This Row],[Costo Unitario en RD$]]*Tabla167[[#This Row],[Existencia.]]</f>
        <v>198132.96000000002</v>
      </c>
      <c r="K391" s="148">
        <v>24</v>
      </c>
      <c r="L391" s="137"/>
      <c r="M391" s="138" t="e">
        <f>+LOOKUP(Tabla167[[#This Row],[Código Institucional]],#REF!,#REF!)</f>
        <v>#REF!</v>
      </c>
      <c r="N391" s="139" t="e">
        <f>+LOOKUP(Tabla167[[#This Row],[Código Institucional]],#REF!,#REF!)</f>
        <v>#REF!</v>
      </c>
      <c r="O391" s="140" t="e">
        <f>+Tabla167[[#This Row],[Existencia ]]+Tabla167[[#This Row],[Entradas]]-Tabla167[[#This Row],[Salidas]]</f>
        <v>#REF!</v>
      </c>
    </row>
    <row r="392" spans="3:15" s="46" customFormat="1" ht="15.75">
      <c r="C392" s="125">
        <v>44483</v>
      </c>
      <c r="D392" s="125"/>
      <c r="E392" s="108" t="s">
        <v>713</v>
      </c>
      <c r="F392" s="142" t="s">
        <v>827</v>
      </c>
      <c r="G392" s="143" t="s">
        <v>850</v>
      </c>
      <c r="H392" s="135" t="s">
        <v>170</v>
      </c>
      <c r="I392" s="136">
        <v>643.29</v>
      </c>
      <c r="J392" s="53">
        <f>+Tabla167[[#This Row],[Costo Unitario en RD$]]*Tabla167[[#This Row],[Existencia.]]</f>
        <v>5146.32</v>
      </c>
      <c r="K392" s="148">
        <v>8</v>
      </c>
      <c r="L392" s="137"/>
      <c r="M392" s="138" t="e">
        <f>+LOOKUP(Tabla167[[#This Row],[Código Institucional]],#REF!,#REF!)</f>
        <v>#REF!</v>
      </c>
      <c r="N392" s="139" t="e">
        <f>+LOOKUP(Tabla167[[#This Row],[Código Institucional]],#REF!,#REF!)</f>
        <v>#REF!</v>
      </c>
      <c r="O392" s="140" t="e">
        <f>+Tabla167[[#This Row],[Existencia ]]+Tabla167[[#This Row],[Entradas]]-Tabla167[[#This Row],[Salidas]]</f>
        <v>#REF!</v>
      </c>
    </row>
    <row r="393" spans="3:15" s="46" customFormat="1" ht="15.75">
      <c r="C393" s="125">
        <v>44483</v>
      </c>
      <c r="D393" s="125"/>
      <c r="E393" s="108" t="s">
        <v>713</v>
      </c>
      <c r="F393" s="142" t="s">
        <v>828</v>
      </c>
      <c r="G393" s="143" t="s">
        <v>929</v>
      </c>
      <c r="H393" s="135" t="s">
        <v>170</v>
      </c>
      <c r="I393" s="136">
        <v>7240.48</v>
      </c>
      <c r="J393" s="53">
        <f>+Tabla167[[#This Row],[Costo Unitario en RD$]]*Tabla167[[#This Row],[Existencia.]]</f>
        <v>21721.439999999999</v>
      </c>
      <c r="K393" s="148">
        <v>3</v>
      </c>
      <c r="L393" s="137"/>
      <c r="M393" s="138" t="e">
        <f>+LOOKUP(Tabla167[[#This Row],[Código Institucional]],#REF!,#REF!)</f>
        <v>#REF!</v>
      </c>
      <c r="N393" s="139" t="e">
        <f>+LOOKUP(Tabla167[[#This Row],[Código Institucional]],#REF!,#REF!)</f>
        <v>#REF!</v>
      </c>
      <c r="O393" s="140" t="e">
        <f>+Tabla167[[#This Row],[Existencia ]]+Tabla167[[#This Row],[Entradas]]-Tabla167[[#This Row],[Salidas]]</f>
        <v>#REF!</v>
      </c>
    </row>
    <row r="394" spans="3:15" s="46" customFormat="1" ht="15.75">
      <c r="C394" s="125">
        <v>44483</v>
      </c>
      <c r="D394" s="125"/>
      <c r="E394" s="108" t="s">
        <v>713</v>
      </c>
      <c r="F394" s="142" t="s">
        <v>829</v>
      </c>
      <c r="G394" s="143" t="s">
        <v>851</v>
      </c>
      <c r="H394" s="135" t="s">
        <v>852</v>
      </c>
      <c r="I394" s="136">
        <v>4409.2700000000004</v>
      </c>
      <c r="J394" s="53">
        <f>+Tabla167[[#This Row],[Costo Unitario en RD$]]*Tabla167[[#This Row],[Existencia.]]</f>
        <v>8818.5400000000009</v>
      </c>
      <c r="K394" s="148">
        <v>2</v>
      </c>
      <c r="L394" s="137"/>
      <c r="M394" s="138" t="e">
        <f>+LOOKUP(Tabla167[[#This Row],[Código Institucional]],#REF!,#REF!)</f>
        <v>#REF!</v>
      </c>
      <c r="N394" s="139" t="e">
        <f>+LOOKUP(Tabla167[[#This Row],[Código Institucional]],#REF!,#REF!)</f>
        <v>#REF!</v>
      </c>
      <c r="O394" s="140" t="e">
        <f>+Tabla167[[#This Row],[Existencia ]]+Tabla167[[#This Row],[Entradas]]-Tabla167[[#This Row],[Salidas]]</f>
        <v>#REF!</v>
      </c>
    </row>
    <row r="395" spans="3:15" s="46" customFormat="1" ht="15.75">
      <c r="C395" s="125">
        <v>44483</v>
      </c>
      <c r="D395" s="125"/>
      <c r="E395" s="108" t="s">
        <v>713</v>
      </c>
      <c r="F395" s="142" t="s">
        <v>830</v>
      </c>
      <c r="G395" s="143" t="s">
        <v>853</v>
      </c>
      <c r="H395" s="135" t="s">
        <v>852</v>
      </c>
      <c r="I395" s="136">
        <v>3068</v>
      </c>
      <c r="J395" s="53">
        <f>+Tabla167[[#This Row],[Costo Unitario en RD$]]*Tabla167[[#This Row],[Existencia.]]</f>
        <v>6136</v>
      </c>
      <c r="K395" s="148">
        <v>2</v>
      </c>
      <c r="L395" s="137"/>
      <c r="M395" s="138" t="e">
        <f>+LOOKUP(Tabla167[[#This Row],[Código Institucional]],#REF!,#REF!)</f>
        <v>#REF!</v>
      </c>
      <c r="N395" s="139" t="e">
        <f>+LOOKUP(Tabla167[[#This Row],[Código Institucional]],#REF!,#REF!)</f>
        <v>#REF!</v>
      </c>
      <c r="O395" s="140" t="e">
        <f>+Tabla167[[#This Row],[Existencia ]]+Tabla167[[#This Row],[Entradas]]-Tabla167[[#This Row],[Salidas]]</f>
        <v>#REF!</v>
      </c>
    </row>
    <row r="396" spans="3:15" s="46" customFormat="1" ht="15.75">
      <c r="C396" s="125">
        <v>44483</v>
      </c>
      <c r="D396" s="125"/>
      <c r="E396" s="108" t="s">
        <v>713</v>
      </c>
      <c r="F396" s="142" t="s">
        <v>831</v>
      </c>
      <c r="G396" s="143" t="s">
        <v>854</v>
      </c>
      <c r="H396" s="135" t="s">
        <v>170</v>
      </c>
      <c r="I396" s="136">
        <v>80.760000000000005</v>
      </c>
      <c r="J396" s="53">
        <f>+Tabla167[[#This Row],[Costo Unitario en RD$]]*Tabla167[[#This Row],[Existencia.]]</f>
        <v>1615.2</v>
      </c>
      <c r="K396" s="148">
        <v>20</v>
      </c>
      <c r="L396" s="137"/>
      <c r="M396" s="138" t="e">
        <f>+LOOKUP(Tabla167[[#This Row],[Código Institucional]],#REF!,#REF!)</f>
        <v>#REF!</v>
      </c>
      <c r="N396" s="139" t="e">
        <f>+LOOKUP(Tabla167[[#This Row],[Código Institucional]],#REF!,#REF!)</f>
        <v>#REF!</v>
      </c>
      <c r="O396" s="140" t="e">
        <f>+Tabla167[[#This Row],[Existencia ]]+Tabla167[[#This Row],[Entradas]]-Tabla167[[#This Row],[Salidas]]</f>
        <v>#REF!</v>
      </c>
    </row>
    <row r="397" spans="3:15" s="46" customFormat="1" ht="15.75">
      <c r="C397" s="125">
        <v>44517</v>
      </c>
      <c r="D397" s="125"/>
      <c r="E397" s="108" t="s">
        <v>713</v>
      </c>
      <c r="F397" s="142" t="s">
        <v>832</v>
      </c>
      <c r="G397" s="143" t="s">
        <v>855</v>
      </c>
      <c r="H397" s="135" t="s">
        <v>170</v>
      </c>
      <c r="I397" s="136">
        <v>2100</v>
      </c>
      <c r="J397" s="53">
        <f>+Tabla167[[#This Row],[Costo Unitario en RD$]]*Tabla167[[#This Row],[Existencia.]]</f>
        <v>298200</v>
      </c>
      <c r="K397" s="148">
        <v>142</v>
      </c>
      <c r="L397" s="137"/>
      <c r="M397" s="138" t="e">
        <f>+LOOKUP(Tabla167[[#This Row],[Código Institucional]],#REF!,#REF!)</f>
        <v>#REF!</v>
      </c>
      <c r="N397" s="139" t="e">
        <f>+LOOKUP(Tabla167[[#This Row],[Código Institucional]],#REF!,#REF!)</f>
        <v>#REF!</v>
      </c>
      <c r="O397" s="140" t="e">
        <f>+Tabla167[[#This Row],[Existencia ]]+Tabla167[[#This Row],[Entradas]]-Tabla167[[#This Row],[Salidas]]</f>
        <v>#REF!</v>
      </c>
    </row>
    <row r="398" spans="3:15" s="46" customFormat="1" ht="15.75">
      <c r="C398" s="125">
        <v>44524</v>
      </c>
      <c r="D398" s="125"/>
      <c r="E398" s="108" t="s">
        <v>713</v>
      </c>
      <c r="F398" s="142" t="s">
        <v>833</v>
      </c>
      <c r="G398" s="143" t="s">
        <v>856</v>
      </c>
      <c r="H398" s="135" t="s">
        <v>170</v>
      </c>
      <c r="I398" s="136">
        <v>1350</v>
      </c>
      <c r="J398" s="53">
        <f>+Tabla167[[#This Row],[Costo Unitario en RD$]]*Tabla167[[#This Row],[Existencia.]]</f>
        <v>81000</v>
      </c>
      <c r="K398" s="148">
        <v>60</v>
      </c>
      <c r="L398" s="137"/>
      <c r="M398" s="138" t="e">
        <f>+LOOKUP(Tabla167[[#This Row],[Código Institucional]],#REF!,#REF!)</f>
        <v>#REF!</v>
      </c>
      <c r="N398" s="139" t="e">
        <f>+LOOKUP(Tabla167[[#This Row],[Código Institucional]],#REF!,#REF!)</f>
        <v>#REF!</v>
      </c>
      <c r="O398" s="140" t="e">
        <f>+Tabla167[[#This Row],[Existencia ]]+Tabla167[[#This Row],[Entradas]]-Tabla167[[#This Row],[Salidas]]</f>
        <v>#REF!</v>
      </c>
    </row>
    <row r="399" spans="3:15" s="46" customFormat="1" ht="15.75">
      <c r="C399" s="125">
        <v>44524</v>
      </c>
      <c r="D399" s="125"/>
      <c r="E399" s="108" t="s">
        <v>713</v>
      </c>
      <c r="F399" s="142" t="s">
        <v>834</v>
      </c>
      <c r="G399" s="143" t="s">
        <v>857</v>
      </c>
      <c r="H399" s="135" t="s">
        <v>170</v>
      </c>
      <c r="I399" s="136">
        <v>599.99</v>
      </c>
      <c r="J399" s="53">
        <f>+Tabla167[[#This Row],[Costo Unitario en RD$]]*Tabla167[[#This Row],[Existencia.]]</f>
        <v>11999.8</v>
      </c>
      <c r="K399" s="148">
        <v>20</v>
      </c>
      <c r="L399" s="137"/>
      <c r="M399" s="138" t="e">
        <f>+LOOKUP(Tabla167[[#This Row],[Código Institucional]],#REF!,#REF!)</f>
        <v>#REF!</v>
      </c>
      <c r="N399" s="139" t="e">
        <f>+LOOKUP(Tabla167[[#This Row],[Código Institucional]],#REF!,#REF!)</f>
        <v>#REF!</v>
      </c>
      <c r="O399" s="140" t="e">
        <f>+Tabla167[[#This Row],[Existencia ]]+Tabla167[[#This Row],[Entradas]]-Tabla167[[#This Row],[Salidas]]</f>
        <v>#REF!</v>
      </c>
    </row>
    <row r="400" spans="3:15" s="46" customFormat="1" ht="15.75">
      <c r="C400" s="125">
        <v>44524</v>
      </c>
      <c r="D400" s="125"/>
      <c r="E400" s="108" t="s">
        <v>713</v>
      </c>
      <c r="F400" s="142" t="s">
        <v>835</v>
      </c>
      <c r="G400" s="143" t="s">
        <v>858</v>
      </c>
      <c r="H400" s="135"/>
      <c r="I400" s="136"/>
      <c r="J400" s="53">
        <f>+Tabla167[[#This Row],[Costo Unitario en RD$]]*Tabla167[[#This Row],[Existencia.]]</f>
        <v>0</v>
      </c>
      <c r="K400" s="148">
        <v>2</v>
      </c>
      <c r="L400" s="137"/>
      <c r="M400" s="138" t="e">
        <f>+LOOKUP(Tabla167[[#This Row],[Código Institucional]],#REF!,#REF!)</f>
        <v>#REF!</v>
      </c>
      <c r="N400" s="139" t="e">
        <f>+LOOKUP(Tabla167[[#This Row],[Código Institucional]],#REF!,#REF!)</f>
        <v>#REF!</v>
      </c>
      <c r="O400" s="140" t="e">
        <f>+Tabla167[[#This Row],[Existencia ]]+Tabla167[[#This Row],[Entradas]]-Tabla167[[#This Row],[Salidas]]</f>
        <v>#REF!</v>
      </c>
    </row>
    <row r="401" spans="3:15" s="46" customFormat="1" ht="15.75">
      <c r="C401" s="125">
        <v>44483</v>
      </c>
      <c r="D401" s="125"/>
      <c r="E401" s="108" t="s">
        <v>713</v>
      </c>
      <c r="F401" s="142" t="s">
        <v>836</v>
      </c>
      <c r="G401" s="143" t="s">
        <v>879</v>
      </c>
      <c r="H401" s="135" t="s">
        <v>170</v>
      </c>
      <c r="I401" s="136">
        <v>5987.32</v>
      </c>
      <c r="J401" s="53">
        <f>+Tabla167[[#This Row],[Costo Unitario en RD$]]*Tabla167[[#This Row],[Existencia.]]</f>
        <v>5987.32</v>
      </c>
      <c r="K401" s="148">
        <v>1</v>
      </c>
      <c r="L401" s="137"/>
      <c r="M401" s="138" t="e">
        <f>+LOOKUP(Tabla167[[#This Row],[Código Institucional]],#REF!,#REF!)</f>
        <v>#REF!</v>
      </c>
      <c r="N401" s="139" t="e">
        <f>+LOOKUP(Tabla167[[#This Row],[Código Institucional]],#REF!,#REF!)</f>
        <v>#REF!</v>
      </c>
      <c r="O401" s="140" t="e">
        <f>+Tabla167[[#This Row],[Existencia ]]+Tabla167[[#This Row],[Entradas]]-Tabla167[[#This Row],[Salidas]]</f>
        <v>#REF!</v>
      </c>
    </row>
    <row r="402" spans="3:15" s="46" customFormat="1" ht="15.75">
      <c r="C402" s="125">
        <v>44483</v>
      </c>
      <c r="D402" s="125"/>
      <c r="E402" s="108" t="s">
        <v>713</v>
      </c>
      <c r="F402" s="142" t="s">
        <v>837</v>
      </c>
      <c r="G402" s="143" t="s">
        <v>859</v>
      </c>
      <c r="H402" s="135" t="s">
        <v>170</v>
      </c>
      <c r="I402" s="136">
        <v>12390</v>
      </c>
      <c r="J402" s="53">
        <f>+Tabla167[[#This Row],[Costo Unitario en RD$]]*Tabla167[[#This Row],[Existencia.]]</f>
        <v>12390</v>
      </c>
      <c r="K402" s="148">
        <v>1</v>
      </c>
      <c r="L402" s="137"/>
      <c r="M402" s="138" t="e">
        <f>+LOOKUP(Tabla167[[#This Row],[Código Institucional]],#REF!,#REF!)</f>
        <v>#REF!</v>
      </c>
      <c r="N402" s="139" t="e">
        <f>+LOOKUP(Tabla167[[#This Row],[Código Institucional]],#REF!,#REF!)</f>
        <v>#REF!</v>
      </c>
      <c r="O402" s="140" t="e">
        <f>+Tabla167[[#This Row],[Existencia ]]+Tabla167[[#This Row],[Entradas]]-Tabla167[[#This Row],[Salidas]]</f>
        <v>#REF!</v>
      </c>
    </row>
    <row r="403" spans="3:15" s="46" customFormat="1" ht="15.75">
      <c r="C403" s="125">
        <v>44524</v>
      </c>
      <c r="D403" s="125"/>
      <c r="E403" s="108" t="s">
        <v>713</v>
      </c>
      <c r="F403" s="142" t="s">
        <v>838</v>
      </c>
      <c r="G403" s="143" t="s">
        <v>860</v>
      </c>
      <c r="H403" s="135" t="s">
        <v>170</v>
      </c>
      <c r="I403" s="136">
        <v>45.01</v>
      </c>
      <c r="J403" s="53">
        <f>+Tabla167[[#This Row],[Costo Unitario en RD$]]*Tabla167[[#This Row],[Existencia.]]</f>
        <v>22505</v>
      </c>
      <c r="K403" s="148">
        <v>500</v>
      </c>
      <c r="L403" s="137"/>
      <c r="M403" s="138" t="e">
        <f>+LOOKUP(Tabla167[[#This Row],[Código Institucional]],#REF!,#REF!)</f>
        <v>#REF!</v>
      </c>
      <c r="N403" s="139" t="e">
        <f>+LOOKUP(Tabla167[[#This Row],[Código Institucional]],#REF!,#REF!)</f>
        <v>#REF!</v>
      </c>
      <c r="O403" s="140" t="e">
        <f>+Tabla167[[#This Row],[Existencia ]]+Tabla167[[#This Row],[Entradas]]-Tabla167[[#This Row],[Salidas]]</f>
        <v>#REF!</v>
      </c>
    </row>
    <row r="404" spans="3:15" s="46" customFormat="1" ht="15.75">
      <c r="C404" s="125">
        <v>44524</v>
      </c>
      <c r="D404" s="125"/>
      <c r="E404" s="108" t="s">
        <v>713</v>
      </c>
      <c r="F404" s="142" t="s">
        <v>839</v>
      </c>
      <c r="G404" s="143" t="s">
        <v>861</v>
      </c>
      <c r="H404" s="135" t="s">
        <v>170</v>
      </c>
      <c r="I404" s="136">
        <v>45.01</v>
      </c>
      <c r="J404" s="53">
        <f>+Tabla167[[#This Row],[Costo Unitario en RD$]]*Tabla167[[#This Row],[Existencia.]]</f>
        <v>22505</v>
      </c>
      <c r="K404" s="148">
        <v>500</v>
      </c>
      <c r="L404" s="137"/>
      <c r="M404" s="138" t="e">
        <f>+LOOKUP(Tabla167[[#This Row],[Código Institucional]],#REF!,#REF!)</f>
        <v>#REF!</v>
      </c>
      <c r="N404" s="139" t="e">
        <f>+LOOKUP(Tabla167[[#This Row],[Código Institucional]],#REF!,#REF!)</f>
        <v>#REF!</v>
      </c>
      <c r="O404" s="140" t="e">
        <f>+Tabla167[[#This Row],[Existencia ]]+Tabla167[[#This Row],[Entradas]]-Tabla167[[#This Row],[Salidas]]</f>
        <v>#REF!</v>
      </c>
    </row>
    <row r="405" spans="3:15" s="46" customFormat="1" ht="15.75">
      <c r="C405" s="125">
        <v>44524</v>
      </c>
      <c r="D405" s="125"/>
      <c r="E405" s="108" t="s">
        <v>713</v>
      </c>
      <c r="F405" s="142" t="s">
        <v>840</v>
      </c>
      <c r="G405" s="143" t="s">
        <v>862</v>
      </c>
      <c r="H405" s="135" t="s">
        <v>170</v>
      </c>
      <c r="I405" s="136">
        <v>70</v>
      </c>
      <c r="J405" s="53">
        <f>+Tabla167[[#This Row],[Costo Unitario en RD$]]*Tabla167[[#This Row],[Existencia.]]</f>
        <v>35000</v>
      </c>
      <c r="K405" s="148">
        <v>500</v>
      </c>
      <c r="L405" s="137"/>
      <c r="M405" s="138" t="e">
        <f>+LOOKUP(Tabla167[[#This Row],[Código Institucional]],#REF!,#REF!)</f>
        <v>#REF!</v>
      </c>
      <c r="N405" s="139" t="e">
        <f>+LOOKUP(Tabla167[[#This Row],[Código Institucional]],#REF!,#REF!)</f>
        <v>#REF!</v>
      </c>
      <c r="O405" s="140" t="e">
        <f>+Tabla167[[#This Row],[Existencia ]]+Tabla167[[#This Row],[Entradas]]-Tabla167[[#This Row],[Salidas]]</f>
        <v>#REF!</v>
      </c>
    </row>
    <row r="406" spans="3:15" s="46" customFormat="1" ht="15.75">
      <c r="C406" s="125">
        <v>44524</v>
      </c>
      <c r="D406" s="125"/>
      <c r="E406" s="108" t="s">
        <v>713</v>
      </c>
      <c r="F406" s="142" t="s">
        <v>841</v>
      </c>
      <c r="G406" s="143" t="s">
        <v>863</v>
      </c>
      <c r="H406" s="135" t="s">
        <v>170</v>
      </c>
      <c r="I406" s="136">
        <v>25</v>
      </c>
      <c r="J406" s="53">
        <f>+Tabla167[[#This Row],[Costo Unitario en RD$]]*Tabla167[[#This Row],[Existencia.]]</f>
        <v>12500</v>
      </c>
      <c r="K406" s="148">
        <v>500</v>
      </c>
      <c r="L406" s="137"/>
      <c r="M406" s="138" t="e">
        <f>+LOOKUP(Tabla167[[#This Row],[Código Institucional]],#REF!,#REF!)</f>
        <v>#REF!</v>
      </c>
      <c r="N406" s="139" t="e">
        <f>+LOOKUP(Tabla167[[#This Row],[Código Institucional]],#REF!,#REF!)</f>
        <v>#REF!</v>
      </c>
      <c r="O406" s="140" t="e">
        <f>+Tabla167[[#This Row],[Existencia ]]+Tabla167[[#This Row],[Entradas]]-Tabla167[[#This Row],[Salidas]]</f>
        <v>#REF!</v>
      </c>
    </row>
    <row r="407" spans="3:15" s="46" customFormat="1" ht="15.75">
      <c r="C407" s="125">
        <v>44517</v>
      </c>
      <c r="D407" s="125"/>
      <c r="E407" s="108" t="s">
        <v>713</v>
      </c>
      <c r="F407" s="142" t="s">
        <v>842</v>
      </c>
      <c r="G407" s="143" t="s">
        <v>864</v>
      </c>
      <c r="H407" s="135"/>
      <c r="I407" s="136">
        <v>5265.72</v>
      </c>
      <c r="J407" s="53">
        <f>+Tabla167[[#This Row],[Costo Unitario en RD$]]*Tabla167[[#This Row],[Existencia.]]</f>
        <v>63188.639999999999</v>
      </c>
      <c r="K407" s="148">
        <v>12</v>
      </c>
      <c r="L407" s="137"/>
      <c r="M407" s="138" t="e">
        <f>+LOOKUP(Tabla167[[#This Row],[Código Institucional]],#REF!,#REF!)</f>
        <v>#REF!</v>
      </c>
      <c r="N407" s="139" t="e">
        <f>+LOOKUP(Tabla167[[#This Row],[Código Institucional]],#REF!,#REF!)</f>
        <v>#REF!</v>
      </c>
      <c r="O407" s="140" t="e">
        <f>+Tabla167[[#This Row],[Existencia ]]+Tabla167[[#This Row],[Entradas]]-Tabla167[[#This Row],[Salidas]]</f>
        <v>#REF!</v>
      </c>
    </row>
    <row r="408" spans="3:15" s="46" customFormat="1" ht="15.75">
      <c r="C408" s="125">
        <v>44519</v>
      </c>
      <c r="D408" s="125"/>
      <c r="E408" s="108" t="s">
        <v>713</v>
      </c>
      <c r="F408" s="142" t="s">
        <v>843</v>
      </c>
      <c r="G408" s="143" t="s">
        <v>865</v>
      </c>
      <c r="H408" s="135" t="s">
        <v>170</v>
      </c>
      <c r="I408" s="136">
        <v>6000</v>
      </c>
      <c r="J408" s="53">
        <f>+Tabla167[[#This Row],[Costo Unitario en RD$]]*Tabla167[[#This Row],[Existencia.]]</f>
        <v>252000</v>
      </c>
      <c r="K408" s="148">
        <v>42</v>
      </c>
      <c r="L408" s="137"/>
      <c r="M408" s="138" t="e">
        <f>+LOOKUP(Tabla167[[#This Row],[Código Institucional]],#REF!,#REF!)</f>
        <v>#REF!</v>
      </c>
      <c r="N408" s="139" t="e">
        <f>+LOOKUP(Tabla167[[#This Row],[Código Institucional]],#REF!,#REF!)</f>
        <v>#REF!</v>
      </c>
      <c r="O408" s="140" t="e">
        <f>+Tabla167[[#This Row],[Existencia ]]+Tabla167[[#This Row],[Entradas]]-Tabla167[[#This Row],[Salidas]]</f>
        <v>#REF!</v>
      </c>
    </row>
    <row r="409" spans="3:15" s="46" customFormat="1" ht="15.75">
      <c r="C409" s="125">
        <v>44483</v>
      </c>
      <c r="D409" s="125"/>
      <c r="E409" s="108" t="s">
        <v>713</v>
      </c>
      <c r="F409" s="142" t="s">
        <v>844</v>
      </c>
      <c r="G409" s="143" t="s">
        <v>882</v>
      </c>
      <c r="H409" s="135" t="s">
        <v>170</v>
      </c>
      <c r="I409" s="136">
        <v>229.62</v>
      </c>
      <c r="J409" s="53">
        <f>+Tabla167[[#This Row],[Costo Unitario en RD$]]*Tabla167[[#This Row],[Existencia.]]</f>
        <v>688.86</v>
      </c>
      <c r="K409" s="148">
        <v>3</v>
      </c>
      <c r="L409" s="137"/>
      <c r="M409" s="138" t="e">
        <f>+LOOKUP(Tabla167[[#This Row],[Código Institucional]],#REF!,#REF!)</f>
        <v>#REF!</v>
      </c>
      <c r="N409" s="139" t="e">
        <f>+LOOKUP(Tabla167[[#This Row],[Código Institucional]],#REF!,#REF!)</f>
        <v>#REF!</v>
      </c>
      <c r="O409" s="140" t="e">
        <f>+Tabla167[[#This Row],[Existencia ]]+Tabla167[[#This Row],[Entradas]]-Tabla167[[#This Row],[Salidas]]</f>
        <v>#REF!</v>
      </c>
    </row>
    <row r="410" spans="3:15" s="46" customFormat="1" ht="15.75">
      <c r="C410" s="125">
        <v>44483</v>
      </c>
      <c r="D410" s="125"/>
      <c r="E410" s="108" t="s">
        <v>713</v>
      </c>
      <c r="F410" s="142" t="s">
        <v>845</v>
      </c>
      <c r="G410" s="143" t="s">
        <v>866</v>
      </c>
      <c r="H410" s="135" t="s">
        <v>170</v>
      </c>
      <c r="I410" s="136">
        <v>422.43</v>
      </c>
      <c r="J410" s="53">
        <f>+Tabla167[[#This Row],[Costo Unitario en RD$]]*Tabla167[[#This Row],[Existencia.]]</f>
        <v>3379.44</v>
      </c>
      <c r="K410" s="148">
        <v>8</v>
      </c>
      <c r="L410" s="137"/>
      <c r="M410" s="138" t="e">
        <f>+LOOKUP(Tabla167[[#This Row],[Código Institucional]],#REF!,#REF!)</f>
        <v>#REF!</v>
      </c>
      <c r="N410" s="139" t="e">
        <f>+LOOKUP(Tabla167[[#This Row],[Código Institucional]],#REF!,#REF!)</f>
        <v>#REF!</v>
      </c>
      <c r="O410" s="140" t="e">
        <f>+Tabla167[[#This Row],[Existencia ]]+Tabla167[[#This Row],[Entradas]]-Tabla167[[#This Row],[Salidas]]</f>
        <v>#REF!</v>
      </c>
    </row>
    <row r="411" spans="3:15" s="46" customFormat="1" ht="15.75">
      <c r="C411" s="125">
        <v>44414</v>
      </c>
      <c r="D411" s="125"/>
      <c r="E411" s="108" t="s">
        <v>713</v>
      </c>
      <c r="F411" s="142" t="s">
        <v>846</v>
      </c>
      <c r="G411" s="143" t="s">
        <v>867</v>
      </c>
      <c r="H411" s="135"/>
      <c r="I411" s="136">
        <v>28</v>
      </c>
      <c r="J411" s="53">
        <f>+Tabla167[[#This Row],[Costo Unitario en RD$]]*Tabla167[[#This Row],[Existencia.]]</f>
        <v>4648</v>
      </c>
      <c r="K411" s="148">
        <v>166</v>
      </c>
      <c r="L411" s="137"/>
      <c r="M411" s="138" t="e">
        <f>+LOOKUP(Tabla167[[#This Row],[Código Institucional]],#REF!,#REF!)</f>
        <v>#REF!</v>
      </c>
      <c r="N411" s="139" t="e">
        <f>+LOOKUP(Tabla167[[#This Row],[Código Institucional]],#REF!,#REF!)</f>
        <v>#REF!</v>
      </c>
      <c r="O411" s="140" t="e">
        <f>+Tabla167[[#This Row],[Existencia ]]+Tabla167[[#This Row],[Entradas]]-Tabla167[[#This Row],[Salidas]]</f>
        <v>#REF!</v>
      </c>
    </row>
    <row r="412" spans="3:15" s="46" customFormat="1" ht="15.75">
      <c r="C412" s="125">
        <v>44498</v>
      </c>
      <c r="D412" s="125"/>
      <c r="E412" s="108" t="s">
        <v>713</v>
      </c>
      <c r="F412" s="142" t="s">
        <v>847</v>
      </c>
      <c r="G412" s="143" t="s">
        <v>868</v>
      </c>
      <c r="H412" s="135" t="s">
        <v>170</v>
      </c>
      <c r="I412" s="136">
        <v>5.08</v>
      </c>
      <c r="J412" s="53">
        <f>+Tabla167[[#This Row],[Costo Unitario en RD$]]*Tabla167[[#This Row],[Existencia.]]</f>
        <v>843.28</v>
      </c>
      <c r="K412" s="148">
        <v>166</v>
      </c>
      <c r="L412" s="137"/>
      <c r="M412" s="138" t="e">
        <f>+LOOKUP(Tabla167[[#This Row],[Código Institucional]],#REF!,#REF!)</f>
        <v>#REF!</v>
      </c>
      <c r="N412" s="139" t="e">
        <f>+LOOKUP(Tabla167[[#This Row],[Código Institucional]],#REF!,#REF!)</f>
        <v>#REF!</v>
      </c>
      <c r="O412" s="140" t="e">
        <f>+Tabla167[[#This Row],[Existencia ]]+Tabla167[[#This Row],[Entradas]]-Tabla167[[#This Row],[Salidas]]</f>
        <v>#REF!</v>
      </c>
    </row>
    <row r="413" spans="3:15" s="46" customFormat="1" ht="15.75">
      <c r="C413" s="125">
        <v>44483</v>
      </c>
      <c r="D413" s="125"/>
      <c r="E413" s="108" t="s">
        <v>713</v>
      </c>
      <c r="F413" s="142" t="s">
        <v>869</v>
      </c>
      <c r="G413" s="143" t="s">
        <v>881</v>
      </c>
      <c r="H413" s="135" t="s">
        <v>170</v>
      </c>
      <c r="I413" s="136">
        <v>3481</v>
      </c>
      <c r="J413" s="53">
        <f>+Tabla167[[#This Row],[Costo Unitario en RD$]]*Tabla167[[#This Row],[Existencia.]]</f>
        <v>80063</v>
      </c>
      <c r="K413" s="148">
        <v>23</v>
      </c>
      <c r="L413" s="137"/>
      <c r="M413" s="138" t="e">
        <f>+LOOKUP(Tabla167[[#This Row],[Código Institucional]],#REF!,#REF!)</f>
        <v>#REF!</v>
      </c>
      <c r="N413" s="139" t="e">
        <f>+LOOKUP(Tabla167[[#This Row],[Código Institucional]],#REF!,#REF!)</f>
        <v>#REF!</v>
      </c>
      <c r="O413" s="140" t="e">
        <f>+Tabla167[[#This Row],[Existencia ]]+Tabla167[[#This Row],[Entradas]]-Tabla167[[#This Row],[Salidas]]</f>
        <v>#REF!</v>
      </c>
    </row>
    <row r="414" spans="3:15" s="46" customFormat="1" ht="15.75">
      <c r="C414" s="125">
        <v>44524</v>
      </c>
      <c r="D414" s="125"/>
      <c r="E414" s="108" t="s">
        <v>713</v>
      </c>
      <c r="F414" s="142" t="s">
        <v>870</v>
      </c>
      <c r="G414" s="143" t="s">
        <v>874</v>
      </c>
      <c r="H414" s="135" t="s">
        <v>170</v>
      </c>
      <c r="I414" s="136">
        <v>525.01</v>
      </c>
      <c r="J414" s="53">
        <f>+Tabla167[[#This Row],[Costo Unitario en RD$]]*Tabla167[[#This Row],[Existencia.]]</f>
        <v>37275.71</v>
      </c>
      <c r="K414" s="148">
        <v>71</v>
      </c>
      <c r="L414" s="137"/>
      <c r="M414" s="138" t="e">
        <f>+LOOKUP(Tabla167[[#This Row],[Código Institucional]],#REF!,#REF!)</f>
        <v>#REF!</v>
      </c>
      <c r="N414" s="139" t="e">
        <f>+LOOKUP(Tabla167[[#This Row],[Código Institucional]],#REF!,#REF!)</f>
        <v>#REF!</v>
      </c>
      <c r="O414" s="140" t="e">
        <f>+Tabla167[[#This Row],[Existencia ]]+Tabla167[[#This Row],[Entradas]]-Tabla167[[#This Row],[Salidas]]</f>
        <v>#REF!</v>
      </c>
    </row>
    <row r="415" spans="3:15" s="46" customFormat="1" ht="15.75">
      <c r="C415" s="125">
        <v>44414</v>
      </c>
      <c r="D415" s="125"/>
      <c r="E415" s="108" t="s">
        <v>713</v>
      </c>
      <c r="F415" s="142" t="s">
        <v>871</v>
      </c>
      <c r="G415" s="143" t="s">
        <v>875</v>
      </c>
      <c r="H415" s="135"/>
      <c r="I415" s="136">
        <v>0.75</v>
      </c>
      <c r="J415" s="53">
        <f>+Tabla167[[#This Row],[Costo Unitario en RD$]]*Tabla167[[#This Row],[Existencia.]]</f>
        <v>4500</v>
      </c>
      <c r="K415" s="148">
        <v>6000</v>
      </c>
      <c r="L415" s="137"/>
      <c r="M415" s="138" t="e">
        <f>+LOOKUP(Tabla167[[#This Row],[Código Institucional]],#REF!,#REF!)</f>
        <v>#REF!</v>
      </c>
      <c r="N415" s="139" t="e">
        <f>+LOOKUP(Tabla167[[#This Row],[Código Institucional]],#REF!,#REF!)</f>
        <v>#REF!</v>
      </c>
      <c r="O415" s="140" t="e">
        <f>+Tabla167[[#This Row],[Existencia ]]+Tabla167[[#This Row],[Entradas]]-Tabla167[[#This Row],[Salidas]]</f>
        <v>#REF!</v>
      </c>
    </row>
    <row r="416" spans="3:15" s="46" customFormat="1" ht="15.75">
      <c r="C416" s="125">
        <v>44483</v>
      </c>
      <c r="D416" s="125"/>
      <c r="E416" s="108" t="s">
        <v>713</v>
      </c>
      <c r="F416" s="142" t="s">
        <v>872</v>
      </c>
      <c r="G416" s="143" t="s">
        <v>876</v>
      </c>
      <c r="H416" s="135" t="s">
        <v>170</v>
      </c>
      <c r="I416" s="136">
        <v>473.42</v>
      </c>
      <c r="J416" s="53">
        <f>+Tabla167[[#This Row],[Costo Unitario en RD$]]*Tabla167[[#This Row],[Existencia.]]</f>
        <v>946.84</v>
      </c>
      <c r="K416" s="148">
        <v>2</v>
      </c>
      <c r="L416" s="137"/>
      <c r="M416" s="138" t="e">
        <f>+LOOKUP(Tabla167[[#This Row],[Código Institucional]],#REF!,#REF!)</f>
        <v>#REF!</v>
      </c>
      <c r="N416" s="139" t="e">
        <f>+LOOKUP(Tabla167[[#This Row],[Código Institucional]],#REF!,#REF!)</f>
        <v>#REF!</v>
      </c>
      <c r="O416" s="140" t="e">
        <f>+Tabla167[[#This Row],[Existencia ]]+Tabla167[[#This Row],[Entradas]]-Tabla167[[#This Row],[Salidas]]</f>
        <v>#REF!</v>
      </c>
    </row>
    <row r="417" spans="3:15" s="46" customFormat="1" ht="15.75">
      <c r="C417" s="125">
        <v>44414</v>
      </c>
      <c r="D417" s="125"/>
      <c r="E417" s="108" t="s">
        <v>713</v>
      </c>
      <c r="F417" s="142" t="s">
        <v>873</v>
      </c>
      <c r="G417" s="143" t="s">
        <v>877</v>
      </c>
      <c r="H417" s="135"/>
      <c r="I417" s="136"/>
      <c r="J417" s="53">
        <f>+Tabla167[[#This Row],[Costo Unitario en RD$]]*Tabla167[[#This Row],[Existencia.]]</f>
        <v>0</v>
      </c>
      <c r="K417" s="148">
        <v>2</v>
      </c>
      <c r="L417" s="137"/>
      <c r="M417" s="138" t="e">
        <f>+LOOKUP(Tabla167[[#This Row],[Código Institucional]],#REF!,#REF!)</f>
        <v>#REF!</v>
      </c>
      <c r="N417" s="139" t="e">
        <f>+LOOKUP(Tabla167[[#This Row],[Código Institucional]],#REF!,#REF!)</f>
        <v>#REF!</v>
      </c>
      <c r="O417" s="140" t="e">
        <f>+Tabla167[[#This Row],[Existencia ]]+Tabla167[[#This Row],[Entradas]]-Tabla167[[#This Row],[Salidas]]</f>
        <v>#REF!</v>
      </c>
    </row>
    <row r="418" spans="3:15" s="46" customFormat="1" ht="15.75">
      <c r="C418" s="125">
        <v>44509</v>
      </c>
      <c r="D418" s="125"/>
      <c r="E418" s="108" t="s">
        <v>713</v>
      </c>
      <c r="F418" s="142" t="s">
        <v>883</v>
      </c>
      <c r="G418" s="143" t="s">
        <v>765</v>
      </c>
      <c r="H418" s="135" t="s">
        <v>170</v>
      </c>
      <c r="I418" s="136">
        <v>1168.28</v>
      </c>
      <c r="J418" s="53">
        <f>+Tabla167[[#This Row],[Costo Unitario en RD$]]*Tabla167[[#This Row],[Existencia.]]</f>
        <v>93462.399999999994</v>
      </c>
      <c r="K418" s="148">
        <v>80</v>
      </c>
      <c r="L418" s="137"/>
      <c r="M418" s="138" t="e">
        <f>+LOOKUP(Tabla167[[#This Row],[Código Institucional]],#REF!,#REF!)</f>
        <v>#REF!</v>
      </c>
      <c r="N418" s="139" t="e">
        <f>+LOOKUP(Tabla167[[#This Row],[Código Institucional]],#REF!,#REF!)</f>
        <v>#REF!</v>
      </c>
      <c r="O418" s="140" t="e">
        <f>+Tabla167[[#This Row],[Existencia ]]+Tabla167[[#This Row],[Entradas]]-Tabla167[[#This Row],[Salidas]]</f>
        <v>#REF!</v>
      </c>
    </row>
    <row r="419" spans="3:15" s="46" customFormat="1" ht="15.75">
      <c r="C419" s="125">
        <v>44475</v>
      </c>
      <c r="D419" s="125"/>
      <c r="E419" s="108" t="s">
        <v>713</v>
      </c>
      <c r="F419" s="142" t="s">
        <v>884</v>
      </c>
      <c r="G419" s="143" t="s">
        <v>878</v>
      </c>
      <c r="H419" s="135" t="s">
        <v>170</v>
      </c>
      <c r="I419" s="136">
        <v>28.05</v>
      </c>
      <c r="J419" s="53">
        <f>+Tabla167[[#This Row],[Costo Unitario en RD$]]*Tabla167[[#This Row],[Existencia.]]</f>
        <v>1402.5</v>
      </c>
      <c r="K419" s="148">
        <v>50</v>
      </c>
      <c r="L419" s="137"/>
      <c r="M419" s="138" t="e">
        <f>+LOOKUP(Tabla167[[#This Row],[Código Institucional]],#REF!,#REF!)</f>
        <v>#REF!</v>
      </c>
      <c r="N419" s="139" t="e">
        <f>+LOOKUP(Tabla167[[#This Row],[Código Institucional]],#REF!,#REF!)</f>
        <v>#REF!</v>
      </c>
      <c r="O419" s="140" t="e">
        <f>+Tabla167[[#This Row],[Existencia ]]+Tabla167[[#This Row],[Entradas]]-Tabla167[[#This Row],[Salidas]]</f>
        <v>#REF!</v>
      </c>
    </row>
    <row r="420" spans="3:15" s="46" customFormat="1" ht="15.75">
      <c r="C420" s="125">
        <v>44475</v>
      </c>
      <c r="D420" s="125"/>
      <c r="E420" s="108" t="s">
        <v>713</v>
      </c>
      <c r="F420" s="142" t="s">
        <v>885</v>
      </c>
      <c r="G420" s="143" t="s">
        <v>904</v>
      </c>
      <c r="H420" s="135" t="s">
        <v>170</v>
      </c>
      <c r="I420" s="136">
        <v>11.8</v>
      </c>
      <c r="J420" s="53">
        <f>+Tabla167[[#This Row],[Costo Unitario en RD$]]*Tabla167[[#This Row],[Existencia.]]</f>
        <v>17700</v>
      </c>
      <c r="K420" s="148">
        <v>1500</v>
      </c>
      <c r="L420" s="137"/>
      <c r="M420" s="138" t="e">
        <f>+LOOKUP(Tabla167[[#This Row],[Código Institucional]],#REF!,#REF!)</f>
        <v>#REF!</v>
      </c>
      <c r="N420" s="139" t="e">
        <f>+LOOKUP(Tabla167[[#This Row],[Código Institucional]],#REF!,#REF!)</f>
        <v>#REF!</v>
      </c>
      <c r="O420" s="140" t="e">
        <f>+Tabla167[[#This Row],[Existencia ]]+Tabla167[[#This Row],[Entradas]]-Tabla167[[#This Row],[Salidas]]</f>
        <v>#REF!</v>
      </c>
    </row>
    <row r="421" spans="3:15" s="46" customFormat="1" ht="15.75">
      <c r="C421" s="125">
        <v>44155</v>
      </c>
      <c r="D421" s="125"/>
      <c r="E421" s="108" t="s">
        <v>713</v>
      </c>
      <c r="F421" s="142" t="s">
        <v>886</v>
      </c>
      <c r="G421" s="143" t="s">
        <v>905</v>
      </c>
      <c r="H421" s="135" t="s">
        <v>170</v>
      </c>
      <c r="I421" s="136">
        <v>255</v>
      </c>
      <c r="J421" s="53">
        <f>+Tabla167[[#This Row],[Costo Unitario en RD$]]*Tabla167[[#This Row],[Existencia.]]</f>
        <v>1020000</v>
      </c>
      <c r="K421" s="148">
        <v>4000</v>
      </c>
      <c r="L421" s="137"/>
      <c r="M421" s="138" t="e">
        <f>+LOOKUP(Tabla167[[#This Row],[Código Institucional]],#REF!,#REF!)</f>
        <v>#REF!</v>
      </c>
      <c r="N421" s="139" t="e">
        <f>+LOOKUP(Tabla167[[#This Row],[Código Institucional]],#REF!,#REF!)</f>
        <v>#REF!</v>
      </c>
      <c r="O421" s="140" t="e">
        <f>+Tabla167[[#This Row],[Existencia ]]+Tabla167[[#This Row],[Entradas]]-Tabla167[[#This Row],[Salidas]]</f>
        <v>#REF!</v>
      </c>
    </row>
    <row r="422" spans="3:15" s="46" customFormat="1" ht="15.75">
      <c r="C422" s="125">
        <v>44483</v>
      </c>
      <c r="D422" s="125"/>
      <c r="E422" s="108" t="s">
        <v>713</v>
      </c>
      <c r="F422" s="142" t="s">
        <v>887</v>
      </c>
      <c r="G422" s="143" t="s">
        <v>906</v>
      </c>
      <c r="H422" s="135" t="s">
        <v>170</v>
      </c>
      <c r="I422" s="136">
        <v>710.12</v>
      </c>
      <c r="J422" s="53">
        <f>+Tabla167[[#This Row],[Costo Unitario en RD$]]*Tabla167[[#This Row],[Existencia.]]</f>
        <v>25564.32</v>
      </c>
      <c r="K422" s="148">
        <v>36</v>
      </c>
      <c r="L422" s="137"/>
      <c r="M422" s="138" t="e">
        <f>+LOOKUP(Tabla167[[#This Row],[Código Institucional]],#REF!,#REF!)</f>
        <v>#REF!</v>
      </c>
      <c r="N422" s="139" t="e">
        <f>+LOOKUP(Tabla167[[#This Row],[Código Institucional]],#REF!,#REF!)</f>
        <v>#REF!</v>
      </c>
      <c r="O422" s="140" t="e">
        <f>+Tabla167[[#This Row],[Existencia ]]+Tabla167[[#This Row],[Entradas]]-Tabla167[[#This Row],[Salidas]]</f>
        <v>#REF!</v>
      </c>
    </row>
    <row r="423" spans="3:15" s="46" customFormat="1" ht="15.75">
      <c r="C423" s="125">
        <v>44475</v>
      </c>
      <c r="D423" s="125"/>
      <c r="E423" s="108" t="s">
        <v>713</v>
      </c>
      <c r="F423" s="142" t="s">
        <v>888</v>
      </c>
      <c r="G423" s="143" t="s">
        <v>907</v>
      </c>
      <c r="H423" s="135" t="s">
        <v>170</v>
      </c>
      <c r="I423" s="136">
        <v>2537.0100000000002</v>
      </c>
      <c r="J423" s="53">
        <f>+Tabla167[[#This Row],[Costo Unitario en RD$]]*Tabla167[[#This Row],[Existencia.]]</f>
        <v>20296.080000000002</v>
      </c>
      <c r="K423" s="148">
        <v>8</v>
      </c>
      <c r="L423" s="137"/>
      <c r="M423" s="138" t="e">
        <f>+LOOKUP(Tabla167[[#This Row],[Código Institucional]],#REF!,#REF!)</f>
        <v>#REF!</v>
      </c>
      <c r="N423" s="139" t="e">
        <f>+LOOKUP(Tabla167[[#This Row],[Código Institucional]],#REF!,#REF!)</f>
        <v>#REF!</v>
      </c>
      <c r="O423" s="140" t="e">
        <f>+Tabla167[[#This Row],[Existencia ]]+Tabla167[[#This Row],[Entradas]]-Tabla167[[#This Row],[Salidas]]</f>
        <v>#REF!</v>
      </c>
    </row>
    <row r="424" spans="3:15" s="46" customFormat="1" ht="15.75">
      <c r="C424" s="125">
        <v>44483</v>
      </c>
      <c r="D424" s="125"/>
      <c r="E424" s="108" t="s">
        <v>713</v>
      </c>
      <c r="F424" s="142" t="s">
        <v>889</v>
      </c>
      <c r="G424" s="143" t="s">
        <v>908</v>
      </c>
      <c r="H424" s="135" t="s">
        <v>170</v>
      </c>
      <c r="I424" s="136">
        <v>136.87</v>
      </c>
      <c r="J424" s="53">
        <f>+Tabla167[[#This Row],[Costo Unitario en RD$]]*Tabla167[[#This Row],[Existencia.]]</f>
        <v>2053.0500000000002</v>
      </c>
      <c r="K424" s="148">
        <v>15</v>
      </c>
      <c r="L424" s="137"/>
      <c r="M424" s="138" t="e">
        <f>+LOOKUP(Tabla167[[#This Row],[Código Institucional]],#REF!,#REF!)</f>
        <v>#REF!</v>
      </c>
      <c r="N424" s="139" t="e">
        <f>+LOOKUP(Tabla167[[#This Row],[Código Institucional]],#REF!,#REF!)</f>
        <v>#REF!</v>
      </c>
      <c r="O424" s="140" t="e">
        <f>+Tabla167[[#This Row],[Existencia ]]+Tabla167[[#This Row],[Entradas]]-Tabla167[[#This Row],[Salidas]]</f>
        <v>#REF!</v>
      </c>
    </row>
    <row r="425" spans="3:15" s="46" customFormat="1" ht="15.75">
      <c r="C425" s="125">
        <v>44483</v>
      </c>
      <c r="D425" s="125"/>
      <c r="E425" s="108" t="s">
        <v>713</v>
      </c>
      <c r="F425" s="142" t="s">
        <v>890</v>
      </c>
      <c r="G425" s="143" t="s">
        <v>909</v>
      </c>
      <c r="H425" s="135" t="s">
        <v>170</v>
      </c>
      <c r="I425" s="136">
        <v>5705.95</v>
      </c>
      <c r="J425" s="53">
        <f>+Tabla167[[#This Row],[Costo Unitario en RD$]]*Tabla167[[#This Row],[Existencia.]]</f>
        <v>11411.9</v>
      </c>
      <c r="K425" s="148">
        <v>2</v>
      </c>
      <c r="L425" s="137"/>
      <c r="M425" s="138" t="e">
        <f>+LOOKUP(Tabla167[[#This Row],[Código Institucional]],#REF!,#REF!)</f>
        <v>#REF!</v>
      </c>
      <c r="N425" s="139" t="e">
        <f>+LOOKUP(Tabla167[[#This Row],[Código Institucional]],#REF!,#REF!)</f>
        <v>#REF!</v>
      </c>
      <c r="O425" s="140" t="e">
        <f>+Tabla167[[#This Row],[Existencia ]]+Tabla167[[#This Row],[Entradas]]-Tabla167[[#This Row],[Salidas]]</f>
        <v>#REF!</v>
      </c>
    </row>
    <row r="426" spans="3:15" s="46" customFormat="1" ht="15.75">
      <c r="C426" s="125">
        <v>44524</v>
      </c>
      <c r="D426" s="125"/>
      <c r="E426" s="108" t="s">
        <v>713</v>
      </c>
      <c r="F426" s="142" t="s">
        <v>891</v>
      </c>
      <c r="G426" s="143" t="s">
        <v>910</v>
      </c>
      <c r="H426" s="135" t="s">
        <v>170</v>
      </c>
      <c r="I426" s="136">
        <v>1350</v>
      </c>
      <c r="J426" s="53">
        <f>+Tabla167[[#This Row],[Costo Unitario en RD$]]*Tabla167[[#This Row],[Existencia.]]</f>
        <v>67500</v>
      </c>
      <c r="K426" s="148">
        <v>50</v>
      </c>
      <c r="L426" s="137"/>
      <c r="M426" s="138" t="e">
        <f>+LOOKUP(Tabla167[[#This Row],[Código Institucional]],#REF!,#REF!)</f>
        <v>#REF!</v>
      </c>
      <c r="N426" s="139" t="e">
        <f>+LOOKUP(Tabla167[[#This Row],[Código Institucional]],#REF!,#REF!)</f>
        <v>#REF!</v>
      </c>
      <c r="O426" s="140" t="e">
        <f>+Tabla167[[#This Row],[Existencia ]]+Tabla167[[#This Row],[Entradas]]-Tabla167[[#This Row],[Salidas]]</f>
        <v>#REF!</v>
      </c>
    </row>
    <row r="427" spans="3:15" s="46" customFormat="1" ht="15.75">
      <c r="C427" s="125">
        <v>44509</v>
      </c>
      <c r="D427" s="125"/>
      <c r="E427" s="108" t="s">
        <v>713</v>
      </c>
      <c r="F427" s="142" t="s">
        <v>892</v>
      </c>
      <c r="G427" s="143" t="s">
        <v>911</v>
      </c>
      <c r="H427" s="135" t="s">
        <v>170</v>
      </c>
      <c r="I427" s="136">
        <v>35.99</v>
      </c>
      <c r="J427" s="53">
        <f>+Tabla167[[#This Row],[Costo Unitario en RD$]]*Tabla167[[#This Row],[Existencia.]]</f>
        <v>3742.96</v>
      </c>
      <c r="K427" s="148">
        <v>104</v>
      </c>
      <c r="L427" s="137"/>
      <c r="M427" s="138" t="e">
        <f>+LOOKUP(Tabla167[[#This Row],[Código Institucional]],#REF!,#REF!)</f>
        <v>#REF!</v>
      </c>
      <c r="N427" s="139" t="e">
        <f>+LOOKUP(Tabla167[[#This Row],[Código Institucional]],#REF!,#REF!)</f>
        <v>#REF!</v>
      </c>
      <c r="O427" s="140" t="e">
        <f>+Tabla167[[#This Row],[Existencia ]]+Tabla167[[#This Row],[Entradas]]-Tabla167[[#This Row],[Salidas]]</f>
        <v>#REF!</v>
      </c>
    </row>
    <row r="428" spans="3:15" s="46" customFormat="1" ht="15.75">
      <c r="C428" s="125">
        <v>44414</v>
      </c>
      <c r="D428" s="125"/>
      <c r="E428" s="108" t="s">
        <v>713</v>
      </c>
      <c r="F428" s="142" t="s">
        <v>893</v>
      </c>
      <c r="G428" s="143" t="s">
        <v>912</v>
      </c>
      <c r="H428" s="135"/>
      <c r="I428" s="136">
        <v>1500</v>
      </c>
      <c r="J428" s="53">
        <f>+Tabla167[[#This Row],[Costo Unitario en RD$]]*Tabla167[[#This Row],[Existencia.]]</f>
        <v>6000</v>
      </c>
      <c r="K428" s="148">
        <v>4</v>
      </c>
      <c r="L428" s="137"/>
      <c r="M428" s="138" t="e">
        <f>+LOOKUP(Tabla167[[#This Row],[Código Institucional]],#REF!,#REF!)</f>
        <v>#REF!</v>
      </c>
      <c r="N428" s="139" t="e">
        <f>+LOOKUP(Tabla167[[#This Row],[Código Institucional]],#REF!,#REF!)</f>
        <v>#REF!</v>
      </c>
      <c r="O428" s="140" t="e">
        <f>+Tabla167[[#This Row],[Existencia ]]+Tabla167[[#This Row],[Entradas]]-Tabla167[[#This Row],[Salidas]]</f>
        <v>#REF!</v>
      </c>
    </row>
    <row r="429" spans="3:15" s="46" customFormat="1" ht="15.75">
      <c r="C429" s="125">
        <v>44414</v>
      </c>
      <c r="D429" s="125"/>
      <c r="E429" s="108" t="s">
        <v>713</v>
      </c>
      <c r="F429" s="142" t="s">
        <v>894</v>
      </c>
      <c r="G429" s="143" t="s">
        <v>914</v>
      </c>
      <c r="H429" s="135"/>
      <c r="I429" s="136"/>
      <c r="J429" s="53">
        <f>+Tabla167[[#This Row],[Costo Unitario en RD$]]*Tabla167[[#This Row],[Existencia.]]</f>
        <v>0</v>
      </c>
      <c r="K429" s="148">
        <v>44</v>
      </c>
      <c r="L429" s="137"/>
      <c r="M429" s="138" t="e">
        <f>+LOOKUP(Tabla167[[#This Row],[Código Institucional]],#REF!,#REF!)</f>
        <v>#REF!</v>
      </c>
      <c r="N429" s="139" t="e">
        <f>+LOOKUP(Tabla167[[#This Row],[Código Institucional]],#REF!,#REF!)</f>
        <v>#REF!</v>
      </c>
      <c r="O429" s="140" t="e">
        <f>+Tabla167[[#This Row],[Existencia ]]+Tabla167[[#This Row],[Entradas]]-Tabla167[[#This Row],[Salidas]]</f>
        <v>#REF!</v>
      </c>
    </row>
    <row r="430" spans="3:15" s="46" customFormat="1" ht="15.75">
      <c r="C430" s="125">
        <v>44414</v>
      </c>
      <c r="D430" s="125"/>
      <c r="E430" s="108" t="s">
        <v>713</v>
      </c>
      <c r="F430" s="142" t="s">
        <v>895</v>
      </c>
      <c r="G430" s="143" t="s">
        <v>915</v>
      </c>
      <c r="H430" s="135"/>
      <c r="I430" s="136"/>
      <c r="J430" s="53">
        <f>+Tabla167[[#This Row],[Costo Unitario en RD$]]*Tabla167[[#This Row],[Existencia.]]</f>
        <v>0</v>
      </c>
      <c r="K430" s="148">
        <v>85</v>
      </c>
      <c r="L430" s="137"/>
      <c r="M430" s="138" t="e">
        <f>+LOOKUP(Tabla167[[#This Row],[Código Institucional]],#REF!,#REF!)</f>
        <v>#REF!</v>
      </c>
      <c r="N430" s="139" t="e">
        <f>+LOOKUP(Tabla167[[#This Row],[Código Institucional]],#REF!,#REF!)</f>
        <v>#REF!</v>
      </c>
      <c r="O430" s="140" t="e">
        <f>+Tabla167[[#This Row],[Existencia ]]+Tabla167[[#This Row],[Entradas]]-Tabla167[[#This Row],[Salidas]]</f>
        <v>#REF!</v>
      </c>
    </row>
    <row r="431" spans="3:15" s="46" customFormat="1" ht="15.75">
      <c r="C431" s="125">
        <v>44519</v>
      </c>
      <c r="D431" s="125"/>
      <c r="E431" s="108" t="s">
        <v>713</v>
      </c>
      <c r="F431" s="142" t="s">
        <v>896</v>
      </c>
      <c r="G431" s="143" t="s">
        <v>916</v>
      </c>
      <c r="H431" s="135" t="s">
        <v>170</v>
      </c>
      <c r="I431" s="136">
        <v>885</v>
      </c>
      <c r="J431" s="53">
        <f>+Tabla167[[#This Row],[Costo Unitario en RD$]]*Tabla167[[#This Row],[Existencia.]]</f>
        <v>88500</v>
      </c>
      <c r="K431" s="148">
        <v>100</v>
      </c>
      <c r="L431" s="137"/>
      <c r="M431" s="138" t="e">
        <f>+LOOKUP(Tabla167[[#This Row],[Código Institucional]],#REF!,#REF!)</f>
        <v>#REF!</v>
      </c>
      <c r="N431" s="139" t="e">
        <f>+LOOKUP(Tabla167[[#This Row],[Código Institucional]],#REF!,#REF!)</f>
        <v>#REF!</v>
      </c>
      <c r="O431" s="140" t="e">
        <f>+Tabla167[[#This Row],[Existencia ]]+Tabla167[[#This Row],[Entradas]]-Tabla167[[#This Row],[Salidas]]</f>
        <v>#REF!</v>
      </c>
    </row>
    <row r="432" spans="3:15" s="46" customFormat="1" ht="15.75">
      <c r="C432" s="125">
        <v>44414</v>
      </c>
      <c r="D432" s="125"/>
      <c r="E432" s="108" t="s">
        <v>713</v>
      </c>
      <c r="F432" s="142" t="s">
        <v>897</v>
      </c>
      <c r="G432" s="143" t="s">
        <v>917</v>
      </c>
      <c r="H432" s="135"/>
      <c r="I432" s="136">
        <v>900</v>
      </c>
      <c r="J432" s="53">
        <f>+Tabla167[[#This Row],[Costo Unitario en RD$]]*Tabla167[[#This Row],[Existencia.]]</f>
        <v>63000</v>
      </c>
      <c r="K432" s="148">
        <v>70</v>
      </c>
      <c r="L432" s="137"/>
      <c r="M432" s="138" t="e">
        <f>+LOOKUP(Tabla167[[#This Row],[Código Institucional]],#REF!,#REF!)</f>
        <v>#REF!</v>
      </c>
      <c r="N432" s="139" t="e">
        <f>+LOOKUP(Tabla167[[#This Row],[Código Institucional]],#REF!,#REF!)</f>
        <v>#REF!</v>
      </c>
      <c r="O432" s="140" t="e">
        <f>+Tabla167[[#This Row],[Existencia ]]+Tabla167[[#This Row],[Entradas]]-Tabla167[[#This Row],[Salidas]]</f>
        <v>#REF!</v>
      </c>
    </row>
    <row r="433" spans="3:15" s="46" customFormat="1" ht="15.75">
      <c r="C433" s="125">
        <v>44475</v>
      </c>
      <c r="D433" s="125"/>
      <c r="E433" s="108" t="s">
        <v>713</v>
      </c>
      <c r="F433" s="141" t="s">
        <v>898</v>
      </c>
      <c r="G433" s="143" t="s">
        <v>918</v>
      </c>
      <c r="H433" s="135" t="s">
        <v>170</v>
      </c>
      <c r="I433" s="136">
        <v>1667.33</v>
      </c>
      <c r="J433" s="53">
        <f>+Tabla167[[#This Row],[Costo Unitario en RD$]]*Tabla167[[#This Row],[Existencia.]]</f>
        <v>6669.32</v>
      </c>
      <c r="K433" s="148">
        <v>4</v>
      </c>
      <c r="L433" s="137"/>
      <c r="M433" s="138" t="e">
        <f>+LOOKUP(Tabla167[[#This Row],[Código Institucional]],#REF!,#REF!)</f>
        <v>#REF!</v>
      </c>
      <c r="N433" s="139" t="e">
        <f>+LOOKUP(Tabla167[[#This Row],[Código Institucional]],#REF!,#REF!)</f>
        <v>#REF!</v>
      </c>
      <c r="O433" s="140" t="e">
        <f>+Tabla167[[#This Row],[Existencia ]]+Tabla167[[#This Row],[Entradas]]-Tabla167[[#This Row],[Salidas]]</f>
        <v>#REF!</v>
      </c>
    </row>
    <row r="434" spans="3:15" s="46" customFormat="1" ht="15.75">
      <c r="C434" s="125">
        <v>44488</v>
      </c>
      <c r="D434" s="125"/>
      <c r="E434" s="108" t="s">
        <v>713</v>
      </c>
      <c r="F434" s="141" t="s">
        <v>899</v>
      </c>
      <c r="G434" s="143" t="s">
        <v>919</v>
      </c>
      <c r="H434" s="135" t="s">
        <v>170</v>
      </c>
      <c r="I434" s="136">
        <v>396.82</v>
      </c>
      <c r="J434" s="53">
        <f>+Tabla167[[#This Row],[Costo Unitario en RD$]]*Tabla167[[#This Row],[Existencia.]]</f>
        <v>396.82</v>
      </c>
      <c r="K434" s="148">
        <v>1</v>
      </c>
      <c r="L434" s="137"/>
      <c r="M434" s="138" t="e">
        <f>+LOOKUP(Tabla167[[#This Row],[Código Institucional]],#REF!,#REF!)</f>
        <v>#REF!</v>
      </c>
      <c r="N434" s="139" t="e">
        <f>+LOOKUP(Tabla167[[#This Row],[Código Institucional]],#REF!,#REF!)</f>
        <v>#REF!</v>
      </c>
      <c r="O434" s="140" t="e">
        <f>+Tabla167[[#This Row],[Existencia ]]+Tabla167[[#This Row],[Entradas]]-Tabla167[[#This Row],[Salidas]]</f>
        <v>#REF!</v>
      </c>
    </row>
    <row r="435" spans="3:15" s="46" customFormat="1" ht="15.75">
      <c r="C435" s="125">
        <v>44530</v>
      </c>
      <c r="D435" s="125"/>
      <c r="E435" s="108" t="s">
        <v>713</v>
      </c>
      <c r="F435" s="141" t="s">
        <v>900</v>
      </c>
      <c r="G435" s="143" t="s">
        <v>920</v>
      </c>
      <c r="H435" s="135" t="s">
        <v>170</v>
      </c>
      <c r="I435" s="136">
        <v>6136</v>
      </c>
      <c r="J435" s="53">
        <f>+Tabla167[[#This Row],[Costo Unitario en RD$]]*Tabla167[[#This Row],[Existencia.]]</f>
        <v>613600</v>
      </c>
      <c r="K435" s="148">
        <v>100</v>
      </c>
      <c r="L435" s="137"/>
      <c r="M435" s="138" t="e">
        <f>+LOOKUP(Tabla167[[#This Row],[Código Institucional]],#REF!,#REF!)</f>
        <v>#REF!</v>
      </c>
      <c r="N435" s="139" t="e">
        <f>+LOOKUP(Tabla167[[#This Row],[Código Institucional]],#REF!,#REF!)</f>
        <v>#REF!</v>
      </c>
      <c r="O435" s="140" t="e">
        <f>+Tabla167[[#This Row],[Existencia ]]+Tabla167[[#This Row],[Entradas]]-Tabla167[[#This Row],[Salidas]]</f>
        <v>#REF!</v>
      </c>
    </row>
    <row r="436" spans="3:15" s="46" customFormat="1" ht="15.75">
      <c r="C436" s="125">
        <v>44518</v>
      </c>
      <c r="D436" s="125"/>
      <c r="E436" s="108" t="s">
        <v>713</v>
      </c>
      <c r="F436" s="141" t="s">
        <v>901</v>
      </c>
      <c r="G436" s="143" t="s">
        <v>921</v>
      </c>
      <c r="H436" s="135" t="s">
        <v>170</v>
      </c>
      <c r="I436" s="136">
        <v>1520.01</v>
      </c>
      <c r="J436" s="53">
        <f>+Tabla167[[#This Row],[Costo Unitario en RD$]]*Tabla167[[#This Row],[Existencia.]]</f>
        <v>152001</v>
      </c>
      <c r="K436" s="148">
        <v>100</v>
      </c>
      <c r="L436" s="137"/>
      <c r="M436" s="138" t="e">
        <f>+LOOKUP(Tabla167[[#This Row],[Código Institucional]],#REF!,#REF!)</f>
        <v>#REF!</v>
      </c>
      <c r="N436" s="139" t="e">
        <f>+LOOKUP(Tabla167[[#This Row],[Código Institucional]],#REF!,#REF!)</f>
        <v>#REF!</v>
      </c>
      <c r="O436" s="140" t="e">
        <f>+Tabla167[[#This Row],[Existencia ]]+Tabla167[[#This Row],[Entradas]]-Tabla167[[#This Row],[Salidas]]</f>
        <v>#REF!</v>
      </c>
    </row>
    <row r="437" spans="3:15" s="46" customFormat="1" ht="15.75">
      <c r="C437" s="125">
        <v>44519</v>
      </c>
      <c r="D437" s="125"/>
      <c r="E437" s="108" t="s">
        <v>713</v>
      </c>
      <c r="F437" s="141" t="s">
        <v>902</v>
      </c>
      <c r="G437" s="143" t="s">
        <v>922</v>
      </c>
      <c r="H437" s="135" t="s">
        <v>170</v>
      </c>
      <c r="I437" s="136">
        <v>13200</v>
      </c>
      <c r="J437" s="53">
        <f>+Tabla167[[#This Row],[Costo Unitario en RD$]]*Tabla167[[#This Row],[Existencia.]]</f>
        <v>118800</v>
      </c>
      <c r="K437" s="148">
        <v>9</v>
      </c>
      <c r="L437" s="137"/>
      <c r="M437" s="138" t="e">
        <f>+LOOKUP(Tabla167[[#This Row],[Código Institucional]],#REF!,#REF!)</f>
        <v>#REF!</v>
      </c>
      <c r="N437" s="139" t="e">
        <f>+LOOKUP(Tabla167[[#This Row],[Código Institucional]],#REF!,#REF!)</f>
        <v>#REF!</v>
      </c>
      <c r="O437" s="140" t="e">
        <f>+Tabla167[[#This Row],[Existencia ]]+Tabla167[[#This Row],[Entradas]]-Tabla167[[#This Row],[Salidas]]</f>
        <v>#REF!</v>
      </c>
    </row>
    <row r="438" spans="3:15" s="46" customFormat="1" ht="15.75">
      <c r="C438" s="125">
        <v>44510</v>
      </c>
      <c r="D438" s="125"/>
      <c r="E438" s="108" t="s">
        <v>713</v>
      </c>
      <c r="F438" s="141" t="s">
        <v>903</v>
      </c>
      <c r="G438" s="143" t="s">
        <v>923</v>
      </c>
      <c r="H438" s="135" t="s">
        <v>170</v>
      </c>
      <c r="I438" s="136">
        <v>11200</v>
      </c>
      <c r="J438" s="53">
        <f>+Tabla167[[#This Row],[Costo Unitario en RD$]]*Tabla167[[#This Row],[Existencia.]]</f>
        <v>33600</v>
      </c>
      <c r="K438" s="148">
        <v>3</v>
      </c>
      <c r="L438" s="137"/>
      <c r="M438" s="138" t="e">
        <f>+LOOKUP(Tabla167[[#This Row],[Código Institucional]],#REF!,#REF!)</f>
        <v>#REF!</v>
      </c>
      <c r="N438" s="139" t="e">
        <f>+LOOKUP(Tabla167[[#This Row],[Código Institucional]],#REF!,#REF!)</f>
        <v>#REF!</v>
      </c>
      <c r="O438" s="140" t="e">
        <f>+Tabla167[[#This Row],[Existencia ]]+Tabla167[[#This Row],[Entradas]]-Tabla167[[#This Row],[Salidas]]</f>
        <v>#REF!</v>
      </c>
    </row>
    <row r="439" spans="3:15" s="46" customFormat="1" ht="15.75">
      <c r="C439" s="125">
        <v>44510</v>
      </c>
      <c r="D439" s="125"/>
      <c r="E439" s="108" t="s">
        <v>713</v>
      </c>
      <c r="F439" s="141" t="s">
        <v>933</v>
      </c>
      <c r="G439" s="143" t="s">
        <v>924</v>
      </c>
      <c r="H439" s="135" t="s">
        <v>170</v>
      </c>
      <c r="I439" s="136">
        <v>9680</v>
      </c>
      <c r="J439" s="53">
        <f>+Tabla167[[#This Row],[Costo Unitario en RD$]]*Tabla167[[#This Row],[Existencia.]]</f>
        <v>77440</v>
      </c>
      <c r="K439" s="148">
        <v>8</v>
      </c>
      <c r="L439" s="137"/>
      <c r="M439" s="138" t="e">
        <f>+LOOKUP(Tabla167[[#This Row],[Código Institucional]],#REF!,#REF!)</f>
        <v>#REF!</v>
      </c>
      <c r="N439" s="139" t="e">
        <f>+LOOKUP(Tabla167[[#This Row],[Código Institucional]],#REF!,#REF!)</f>
        <v>#REF!</v>
      </c>
      <c r="O439" s="140" t="e">
        <f>+Tabla167[[#This Row],[Existencia ]]+Tabla167[[#This Row],[Entradas]]-Tabla167[[#This Row],[Salidas]]</f>
        <v>#REF!</v>
      </c>
    </row>
    <row r="440" spans="3:15" s="46" customFormat="1" ht="15.75">
      <c r="C440" s="125">
        <v>44524</v>
      </c>
      <c r="D440" s="125"/>
      <c r="E440" s="108" t="s">
        <v>713</v>
      </c>
      <c r="F440" s="141" t="s">
        <v>934</v>
      </c>
      <c r="G440" s="143" t="s">
        <v>925</v>
      </c>
      <c r="H440" s="135" t="s">
        <v>170</v>
      </c>
      <c r="I440" s="136">
        <v>11200</v>
      </c>
      <c r="J440" s="53">
        <f>+Tabla167[[#This Row],[Costo Unitario en RD$]]*Tabla167[[#This Row],[Existencia.]]</f>
        <v>89600</v>
      </c>
      <c r="K440" s="148">
        <v>8</v>
      </c>
      <c r="L440" s="137"/>
      <c r="M440" s="138" t="e">
        <f>+LOOKUP(Tabla167[[#This Row],[Código Institucional]],#REF!,#REF!)</f>
        <v>#REF!</v>
      </c>
      <c r="N440" s="139" t="e">
        <f>+LOOKUP(Tabla167[[#This Row],[Código Institucional]],#REF!,#REF!)</f>
        <v>#REF!</v>
      </c>
      <c r="O440" s="140" t="e">
        <f>+Tabla167[[#This Row],[Existencia ]]+Tabla167[[#This Row],[Entradas]]-Tabla167[[#This Row],[Salidas]]</f>
        <v>#REF!</v>
      </c>
    </row>
    <row r="441" spans="3:15" s="46" customFormat="1" ht="15.75">
      <c r="C441" s="125">
        <v>44510</v>
      </c>
      <c r="D441" s="125"/>
      <c r="E441" s="108" t="s">
        <v>713</v>
      </c>
      <c r="F441" s="141" t="s">
        <v>935</v>
      </c>
      <c r="G441" s="143" t="s">
        <v>926</v>
      </c>
      <c r="H441" s="135"/>
      <c r="I441" s="136">
        <v>9360</v>
      </c>
      <c r="J441" s="53">
        <f>+Tabla167[[#This Row],[Costo Unitario en RD$]]*Tabla167[[#This Row],[Existencia.]]</f>
        <v>187200</v>
      </c>
      <c r="K441" s="148">
        <v>20</v>
      </c>
      <c r="L441" s="137"/>
      <c r="M441" s="138" t="e">
        <f>+LOOKUP(Tabla167[[#This Row],[Código Institucional]],#REF!,#REF!)</f>
        <v>#REF!</v>
      </c>
      <c r="N441" s="139" t="e">
        <f>+LOOKUP(Tabla167[[#This Row],[Código Institucional]],#REF!,#REF!)</f>
        <v>#REF!</v>
      </c>
      <c r="O441" s="140" t="e">
        <f>+Tabla167[[#This Row],[Existencia ]]+Tabla167[[#This Row],[Entradas]]-Tabla167[[#This Row],[Salidas]]</f>
        <v>#REF!</v>
      </c>
    </row>
    <row r="442" spans="3:15" s="46" customFormat="1" ht="15.75">
      <c r="C442" s="125">
        <v>44510</v>
      </c>
      <c r="D442" s="125"/>
      <c r="E442" s="108" t="s">
        <v>713</v>
      </c>
      <c r="F442" s="141" t="s">
        <v>936</v>
      </c>
      <c r="G442" s="143" t="s">
        <v>927</v>
      </c>
      <c r="H442" s="135" t="s">
        <v>170</v>
      </c>
      <c r="I442" s="136">
        <v>7280</v>
      </c>
      <c r="J442" s="53">
        <f>+Tabla167[[#This Row],[Costo Unitario en RD$]]*Tabla167[[#This Row],[Existencia.]]</f>
        <v>58240</v>
      </c>
      <c r="K442" s="148">
        <v>8</v>
      </c>
      <c r="L442" s="137"/>
      <c r="M442" s="138" t="e">
        <f>+LOOKUP(Tabla167[[#This Row],[Código Institucional]],#REF!,#REF!)</f>
        <v>#REF!</v>
      </c>
      <c r="N442" s="139" t="e">
        <f>+LOOKUP(Tabla167[[#This Row],[Código Institucional]],#REF!,#REF!)</f>
        <v>#REF!</v>
      </c>
      <c r="O442" s="140" t="e">
        <f>+Tabla167[[#This Row],[Existencia ]]+Tabla167[[#This Row],[Entradas]]-Tabla167[[#This Row],[Salidas]]</f>
        <v>#REF!</v>
      </c>
    </row>
    <row r="443" spans="3:15" s="46" customFormat="1" ht="16.5" thickBot="1">
      <c r="C443" s="125">
        <v>44510</v>
      </c>
      <c r="D443" s="125"/>
      <c r="E443" s="108" t="s">
        <v>713</v>
      </c>
      <c r="F443" s="141" t="s">
        <v>937</v>
      </c>
      <c r="G443" s="143" t="s">
        <v>928</v>
      </c>
      <c r="H443" s="135" t="s">
        <v>170</v>
      </c>
      <c r="I443" s="136">
        <v>7720</v>
      </c>
      <c r="J443" s="53">
        <f>+Tabla167[[#This Row],[Costo Unitario en RD$]]*Tabla167[[#This Row],[Existencia.]]</f>
        <v>77200</v>
      </c>
      <c r="K443" s="148">
        <v>10</v>
      </c>
      <c r="L443" s="137"/>
      <c r="M443" s="138" t="e">
        <f>+LOOKUP(Tabla167[[#This Row],[Código Institucional]],#REF!,#REF!)</f>
        <v>#REF!</v>
      </c>
      <c r="N443" s="139" t="e">
        <f>+LOOKUP(Tabla167[[#This Row],[Código Institucional]],#REF!,#REF!)</f>
        <v>#REF!</v>
      </c>
      <c r="O443" s="140" t="e">
        <f>+Tabla167[[#This Row],[Existencia ]]+Tabla167[[#This Row],[Entradas]]-Tabla167[[#This Row],[Salidas]]</f>
        <v>#REF!</v>
      </c>
    </row>
    <row r="444" spans="3:15" ht="18" thickBot="1">
      <c r="C444" s="84"/>
      <c r="D444" s="84"/>
      <c r="E444" s="85"/>
      <c r="F444" s="85"/>
      <c r="G444" s="95" t="s">
        <v>756</v>
      </c>
      <c r="H444" s="96"/>
      <c r="I444" s="97"/>
      <c r="J444" s="163">
        <f>SUBTOTAL(9,J7:J443)</f>
        <v>17303689.210000001</v>
      </c>
      <c r="K444" s="149"/>
      <c r="L444" s="150"/>
      <c r="M444" s="88"/>
      <c r="N444" s="89"/>
      <c r="O444" s="90"/>
    </row>
    <row r="445" spans="3:15" ht="15.75" thickTop="1">
      <c r="C445" s="84"/>
      <c r="D445" s="84"/>
      <c r="E445" s="85"/>
      <c r="F445" s="85"/>
      <c r="G445" s="86"/>
      <c r="H445" s="86"/>
      <c r="I445" s="87"/>
      <c r="J445" s="87"/>
      <c r="K445" s="151"/>
      <c r="L445" s="150"/>
      <c r="M445" s="88"/>
      <c r="N445" s="89"/>
      <c r="O445" s="90"/>
    </row>
    <row r="446" spans="3:15">
      <c r="C446" s="84"/>
      <c r="D446" s="84"/>
      <c r="E446" s="85"/>
      <c r="F446" s="85"/>
      <c r="G446" s="86"/>
      <c r="H446" s="85"/>
      <c r="I446" s="87"/>
      <c r="J446" s="87"/>
      <c r="K446" s="151"/>
      <c r="L446" s="150"/>
      <c r="M446" s="88"/>
      <c r="N446" s="88"/>
      <c r="O446" s="88"/>
    </row>
    <row r="447" spans="3:15">
      <c r="C447" s="166"/>
      <c r="D447" s="166"/>
      <c r="E447" s="166"/>
      <c r="F447" s="166"/>
      <c r="G447" s="86"/>
      <c r="H447" s="85"/>
      <c r="I447" s="87"/>
      <c r="J447" s="87"/>
      <c r="K447" s="151"/>
      <c r="L447" s="150"/>
      <c r="M447" s="88"/>
      <c r="N447" s="89"/>
      <c r="O447" s="90"/>
    </row>
    <row r="448" spans="3:15" ht="15" customHeight="1">
      <c r="C448" s="167" t="s">
        <v>757</v>
      </c>
      <c r="D448" s="167"/>
      <c r="E448" s="167"/>
      <c r="F448" s="167"/>
      <c r="G448" s="86"/>
      <c r="H448" s="85"/>
      <c r="I448" s="25"/>
      <c r="J448" s="25"/>
      <c r="K448" s="152"/>
      <c r="L448" s="152"/>
      <c r="M448" s="88"/>
      <c r="N448" s="89"/>
      <c r="O448" s="90"/>
    </row>
    <row r="449" spans="3:15" ht="15" customHeight="1">
      <c r="C449" s="168" t="s">
        <v>758</v>
      </c>
      <c r="D449" s="168"/>
      <c r="E449" s="168"/>
      <c r="F449" s="168"/>
      <c r="G449" s="86"/>
      <c r="H449" s="85"/>
      <c r="I449" s="173" t="s">
        <v>759</v>
      </c>
      <c r="J449" s="173"/>
      <c r="K449" s="173"/>
      <c r="L449" s="173"/>
      <c r="M449" s="88"/>
      <c r="N449" s="89"/>
      <c r="O449" s="90"/>
    </row>
    <row r="450" spans="3:15" ht="15" customHeight="1">
      <c r="C450" s="169" t="s">
        <v>13</v>
      </c>
      <c r="D450" s="169"/>
      <c r="E450" s="169"/>
      <c r="F450" s="169"/>
      <c r="G450" s="86"/>
      <c r="H450" s="85"/>
      <c r="I450" s="170" t="s">
        <v>760</v>
      </c>
      <c r="J450" s="170"/>
      <c r="K450" s="170"/>
      <c r="L450" s="170"/>
      <c r="M450" s="88"/>
      <c r="N450" s="89"/>
      <c r="O450" s="90"/>
    </row>
    <row r="451" spans="3:15">
      <c r="C451" s="84"/>
      <c r="D451" s="84"/>
      <c r="E451" s="85"/>
      <c r="F451" s="85"/>
      <c r="G451" s="86"/>
      <c r="H451" s="85"/>
      <c r="I451" s="171" t="s">
        <v>14</v>
      </c>
      <c r="J451" s="171"/>
      <c r="K451" s="171"/>
      <c r="L451" s="171"/>
      <c r="M451" s="88"/>
      <c r="N451" s="89"/>
      <c r="O451" s="90"/>
    </row>
    <row r="452" spans="3:15">
      <c r="C452" s="84"/>
      <c r="D452" s="84"/>
      <c r="E452" s="85"/>
      <c r="F452" s="85"/>
      <c r="G452" s="86"/>
      <c r="H452" s="85"/>
      <c r="I452" s="87"/>
      <c r="J452" s="87"/>
      <c r="K452" s="151"/>
      <c r="L452" s="117"/>
      <c r="M452" s="88"/>
      <c r="N452" s="89"/>
      <c r="O452" s="90"/>
    </row>
    <row r="453" spans="3:15">
      <c r="C453" s="84"/>
      <c r="D453" s="84"/>
      <c r="E453" s="85"/>
      <c r="F453" s="85"/>
      <c r="G453" s="31"/>
      <c r="H453" s="26"/>
      <c r="I453" s="87"/>
      <c r="J453" s="87"/>
      <c r="K453" s="151"/>
      <c r="L453" s="117"/>
      <c r="M453" s="88"/>
      <c r="N453" s="89"/>
      <c r="O453" s="90"/>
    </row>
    <row r="454" spans="3:15">
      <c r="C454" s="84"/>
      <c r="D454" s="84"/>
      <c r="E454" s="85"/>
      <c r="F454" s="85"/>
      <c r="G454" s="173" t="s">
        <v>761</v>
      </c>
      <c r="H454" s="173"/>
      <c r="I454" s="87"/>
      <c r="J454" s="87"/>
      <c r="K454" s="151"/>
      <c r="L454" s="117"/>
      <c r="M454" s="88"/>
      <c r="N454" s="89"/>
      <c r="O454" s="90"/>
    </row>
    <row r="455" spans="3:15">
      <c r="C455" s="84"/>
      <c r="D455" s="84"/>
      <c r="E455" s="85"/>
      <c r="F455" s="85"/>
      <c r="G455" s="170" t="s">
        <v>16</v>
      </c>
      <c r="H455" s="170"/>
      <c r="I455" s="87"/>
      <c r="J455" s="87"/>
      <c r="K455" s="151"/>
      <c r="L455" s="117"/>
      <c r="M455" s="88"/>
      <c r="N455" s="89"/>
      <c r="O455" s="90"/>
    </row>
    <row r="456" spans="3:15">
      <c r="C456" s="84"/>
      <c r="D456" s="84"/>
      <c r="E456" s="85"/>
      <c r="F456" s="85"/>
      <c r="G456" s="171" t="s">
        <v>15</v>
      </c>
      <c r="H456" s="171"/>
      <c r="I456" s="87"/>
      <c r="J456" s="87"/>
      <c r="K456" s="151"/>
      <c r="L456" s="117"/>
      <c r="M456" s="88"/>
      <c r="N456" s="89"/>
      <c r="O456" s="90"/>
    </row>
    <row r="457" spans="3:15">
      <c r="C457" s="84"/>
      <c r="D457" s="84"/>
      <c r="E457" s="85"/>
      <c r="F457" s="85"/>
      <c r="G457" s="86"/>
      <c r="H457" s="85"/>
      <c r="I457" s="87"/>
      <c r="J457" s="87"/>
      <c r="K457" s="151"/>
      <c r="L457" s="117"/>
      <c r="M457" s="88"/>
      <c r="N457" s="89"/>
      <c r="O457" s="90"/>
    </row>
    <row r="458" spans="3:15">
      <c r="C458" s="84"/>
      <c r="D458" s="84"/>
      <c r="E458" s="85"/>
      <c r="F458" s="85"/>
      <c r="G458" s="86"/>
      <c r="H458" s="85"/>
      <c r="I458" s="87"/>
      <c r="J458" s="87"/>
      <c r="K458" s="151"/>
      <c r="L458" s="117"/>
      <c r="M458" s="88"/>
      <c r="N458" s="89"/>
      <c r="O458" s="90"/>
    </row>
    <row r="459" spans="3:15">
      <c r="C459" s="84"/>
      <c r="D459" s="84"/>
      <c r="E459" s="85"/>
      <c r="F459" s="85"/>
      <c r="G459" s="86"/>
      <c r="H459" s="85"/>
      <c r="I459" s="87"/>
      <c r="J459" s="87"/>
      <c r="K459" s="151"/>
      <c r="L459" s="117"/>
      <c r="M459" s="88"/>
      <c r="N459" s="89"/>
      <c r="O459" s="90"/>
    </row>
    <row r="460" spans="3:15">
      <c r="C460" s="84"/>
      <c r="D460" s="84"/>
      <c r="E460" s="85"/>
      <c r="F460" s="85"/>
      <c r="G460" s="86"/>
      <c r="H460" s="85"/>
      <c r="I460" s="87"/>
      <c r="J460" s="87"/>
      <c r="K460" s="151"/>
      <c r="L460" s="117"/>
      <c r="M460" s="88"/>
      <c r="N460" s="89"/>
      <c r="O460" s="90"/>
    </row>
    <row r="461" spans="3:15">
      <c r="C461" s="84"/>
      <c r="D461" s="84"/>
      <c r="E461" s="85"/>
      <c r="F461" s="85"/>
      <c r="G461" s="86"/>
      <c r="H461" s="85"/>
      <c r="I461" s="87"/>
      <c r="J461" s="87"/>
      <c r="K461" s="151"/>
      <c r="L461" s="117"/>
      <c r="M461" s="88"/>
      <c r="N461" s="89"/>
      <c r="O461" s="90"/>
    </row>
    <row r="462" spans="3:15">
      <c r="C462" s="84"/>
      <c r="D462" s="84"/>
      <c r="E462" s="85"/>
      <c r="F462" s="85"/>
      <c r="G462" s="86"/>
      <c r="H462" s="85"/>
      <c r="I462" s="87"/>
      <c r="J462" s="87"/>
      <c r="K462" s="151"/>
      <c r="L462" s="117"/>
      <c r="M462" s="88"/>
      <c r="N462" s="89"/>
      <c r="O462" s="90"/>
    </row>
    <row r="463" spans="3:15">
      <c r="C463" s="84"/>
      <c r="D463" s="84"/>
      <c r="E463" s="85"/>
      <c r="F463" s="85"/>
      <c r="G463" s="86"/>
      <c r="H463" s="85"/>
      <c r="I463" s="87"/>
      <c r="J463" s="87"/>
      <c r="K463" s="151"/>
      <c r="L463" s="117"/>
      <c r="M463" s="88"/>
      <c r="N463" s="89"/>
      <c r="O463" s="90"/>
    </row>
    <row r="468" spans="3:14" s="1" customFormat="1">
      <c r="C468" s="3"/>
      <c r="D468" s="3"/>
      <c r="F468" s="3"/>
      <c r="G468" s="28"/>
      <c r="H468" s="3"/>
      <c r="I468" s="7"/>
      <c r="J468" s="9"/>
      <c r="K468" s="161"/>
      <c r="L468" s="119"/>
      <c r="M468" s="13"/>
      <c r="N468" s="38"/>
    </row>
    <row r="469" spans="3:14" s="1" customFormat="1">
      <c r="C469" s="3"/>
      <c r="D469" s="3"/>
      <c r="F469" s="3"/>
      <c r="G469" s="28"/>
      <c r="H469" s="3"/>
      <c r="I469" s="7"/>
      <c r="J469" s="9"/>
      <c r="K469" s="161"/>
      <c r="L469" s="119"/>
      <c r="M469" s="13"/>
      <c r="N469" s="38"/>
    </row>
    <row r="470" spans="3:14" s="1" customFormat="1">
      <c r="C470" s="3"/>
      <c r="D470" s="3"/>
      <c r="F470" s="3"/>
      <c r="G470" s="28"/>
      <c r="H470" s="3"/>
      <c r="I470" s="7"/>
      <c r="J470" s="9"/>
      <c r="K470" s="161"/>
      <c r="L470" s="119"/>
      <c r="M470" s="13"/>
      <c r="N470" s="38"/>
    </row>
    <row r="471" spans="3:14" customFormat="1">
      <c r="C471" s="166"/>
      <c r="D471" s="166"/>
      <c r="E471" s="166"/>
      <c r="F471" s="166"/>
      <c r="G471" s="29"/>
      <c r="H471" s="15"/>
      <c r="I471" s="25"/>
      <c r="J471" s="25"/>
      <c r="K471" s="152"/>
      <c r="L471" s="118"/>
      <c r="M471" s="44"/>
      <c r="N471" s="37"/>
    </row>
    <row r="472" spans="3:14" s="5" customFormat="1" ht="12.75" customHeight="1">
      <c r="C472" s="167" t="s">
        <v>9</v>
      </c>
      <c r="D472" s="167"/>
      <c r="E472" s="167"/>
      <c r="F472" s="167"/>
      <c r="G472" s="30"/>
      <c r="I472" s="173" t="s">
        <v>10</v>
      </c>
      <c r="J472" s="173"/>
      <c r="K472" s="173"/>
      <c r="L472" s="173"/>
      <c r="M472" s="45"/>
      <c r="N472" s="41"/>
    </row>
    <row r="473" spans="3:14" s="5" customFormat="1" ht="12.75" customHeight="1">
      <c r="C473" s="168" t="s">
        <v>11</v>
      </c>
      <c r="D473" s="168"/>
      <c r="E473" s="168"/>
      <c r="F473" s="168"/>
      <c r="G473" s="30"/>
      <c r="I473" s="170" t="s">
        <v>12</v>
      </c>
      <c r="J473" s="170"/>
      <c r="K473" s="170"/>
      <c r="L473" s="170"/>
      <c r="M473" s="33"/>
      <c r="N473" s="41"/>
    </row>
    <row r="474" spans="3:14" customFormat="1" ht="15" customHeight="1">
      <c r="C474" s="169" t="s">
        <v>13</v>
      </c>
      <c r="D474" s="169"/>
      <c r="E474" s="169"/>
      <c r="F474" s="169"/>
      <c r="G474" s="28"/>
      <c r="H474" s="15"/>
      <c r="I474" s="171" t="s">
        <v>14</v>
      </c>
      <c r="J474" s="171"/>
      <c r="K474" s="171"/>
      <c r="L474" s="171"/>
      <c r="M474" s="34"/>
      <c r="N474" s="37"/>
    </row>
    <row r="475" spans="3:14" customFormat="1">
      <c r="C475" s="8"/>
      <c r="D475" s="8"/>
      <c r="G475" s="8"/>
      <c r="I475" s="6"/>
      <c r="K475" s="73"/>
      <c r="L475" s="119"/>
      <c r="M475" s="11"/>
      <c r="N475" s="37"/>
    </row>
    <row r="476" spans="3:14" customFormat="1">
      <c r="C476" s="8"/>
      <c r="D476" s="8"/>
      <c r="G476" s="8"/>
      <c r="I476" s="6"/>
      <c r="K476" s="73"/>
      <c r="L476" s="119"/>
      <c r="M476" s="11"/>
      <c r="N476" s="37"/>
    </row>
    <row r="477" spans="3:14" customFormat="1">
      <c r="C477" s="8"/>
      <c r="D477" s="8"/>
      <c r="G477" s="8"/>
      <c r="I477" s="6"/>
      <c r="K477" s="73"/>
      <c r="L477" s="119"/>
      <c r="M477" s="11"/>
      <c r="N477" s="37"/>
    </row>
    <row r="480" spans="3:14">
      <c r="G480" s="31"/>
      <c r="H480" s="26"/>
    </row>
    <row r="481" spans="7:9">
      <c r="G481" s="173" t="s">
        <v>17</v>
      </c>
      <c r="H481" s="173"/>
      <c r="I481" s="23"/>
    </row>
    <row r="482" spans="7:9">
      <c r="G482" s="170" t="s">
        <v>16</v>
      </c>
      <c r="H482" s="170"/>
      <c r="I482" s="23"/>
    </row>
    <row r="483" spans="7:9">
      <c r="G483" s="171" t="s">
        <v>15</v>
      </c>
      <c r="H483" s="171"/>
      <c r="I483" s="24"/>
    </row>
  </sheetData>
  <mergeCells count="24">
    <mergeCell ref="G482:H482"/>
    <mergeCell ref="G483:H483"/>
    <mergeCell ref="H5:L5"/>
    <mergeCell ref="C473:F473"/>
    <mergeCell ref="C474:F474"/>
    <mergeCell ref="I472:L472"/>
    <mergeCell ref="I473:L473"/>
    <mergeCell ref="I474:L474"/>
    <mergeCell ref="G481:H481"/>
    <mergeCell ref="I449:L449"/>
    <mergeCell ref="I450:L450"/>
    <mergeCell ref="I451:L451"/>
    <mergeCell ref="G454:H454"/>
    <mergeCell ref="G455:H455"/>
    <mergeCell ref="G456:H456"/>
    <mergeCell ref="C2:L2"/>
    <mergeCell ref="C3:L3"/>
    <mergeCell ref="C4:L4"/>
    <mergeCell ref="C471:F471"/>
    <mergeCell ref="C472:F472"/>
    <mergeCell ref="C447:F447"/>
    <mergeCell ref="C448:F448"/>
    <mergeCell ref="C449:F449"/>
    <mergeCell ref="C450:F450"/>
  </mergeCells>
  <conditionalFormatting sqref="G446 I446">
    <cfRule type="duplicateValues" dxfId="68" priority="48"/>
  </conditionalFormatting>
  <conditionalFormatting sqref="F223">
    <cfRule type="duplicateValues" dxfId="67" priority="44"/>
  </conditionalFormatting>
  <conditionalFormatting sqref="F224:F320 F7:F222">
    <cfRule type="duplicateValues" dxfId="66" priority="45"/>
  </conditionalFormatting>
  <conditionalFormatting sqref="F224:F320">
    <cfRule type="duplicateValues" dxfId="65" priority="46"/>
  </conditionalFormatting>
  <conditionalFormatting sqref="F321:F322">
    <cfRule type="duplicateValues" dxfId="64" priority="42"/>
  </conditionalFormatting>
  <conditionalFormatting sqref="F321:F322">
    <cfRule type="duplicateValues" dxfId="63" priority="43"/>
  </conditionalFormatting>
  <conditionalFormatting sqref="F323:F328">
    <cfRule type="duplicateValues" dxfId="62" priority="40"/>
  </conditionalFormatting>
  <conditionalFormatting sqref="F323:F328">
    <cfRule type="duplicateValues" dxfId="61" priority="41"/>
  </conditionalFormatting>
  <conditionalFormatting sqref="F329">
    <cfRule type="duplicateValues" dxfId="60" priority="38"/>
  </conditionalFormatting>
  <conditionalFormatting sqref="F329">
    <cfRule type="duplicateValues" dxfId="59" priority="39"/>
  </conditionalFormatting>
  <conditionalFormatting sqref="F330:F332">
    <cfRule type="duplicateValues" dxfId="58" priority="36"/>
  </conditionalFormatting>
  <conditionalFormatting sqref="F330:F332">
    <cfRule type="duplicateValues" dxfId="57" priority="37"/>
  </conditionalFormatting>
  <conditionalFormatting sqref="F333">
    <cfRule type="duplicateValues" dxfId="56" priority="34"/>
  </conditionalFormatting>
  <conditionalFormatting sqref="F333">
    <cfRule type="duplicateValues" dxfId="55" priority="35"/>
  </conditionalFormatting>
  <conditionalFormatting sqref="F334:F338">
    <cfRule type="duplicateValues" dxfId="54" priority="32"/>
  </conditionalFormatting>
  <conditionalFormatting sqref="F359">
    <cfRule type="duplicateValues" dxfId="53" priority="30"/>
  </conditionalFormatting>
  <conditionalFormatting sqref="F359">
    <cfRule type="duplicateValues" dxfId="52" priority="31"/>
  </conditionalFormatting>
  <conditionalFormatting sqref="F360">
    <cfRule type="duplicateValues" dxfId="51" priority="28"/>
  </conditionalFormatting>
  <conditionalFormatting sqref="F360">
    <cfRule type="duplicateValues" dxfId="50" priority="29"/>
  </conditionalFormatting>
  <conditionalFormatting sqref="F376">
    <cfRule type="duplicateValues" dxfId="49" priority="27"/>
  </conditionalFormatting>
  <conditionalFormatting sqref="F377">
    <cfRule type="duplicateValues" dxfId="48" priority="26"/>
  </conditionalFormatting>
  <conditionalFormatting sqref="F378">
    <cfRule type="duplicateValues" dxfId="47" priority="25"/>
  </conditionalFormatting>
  <conditionalFormatting sqref="F379">
    <cfRule type="duplicateValues" dxfId="46" priority="24"/>
  </conditionalFormatting>
  <conditionalFormatting sqref="F380">
    <cfRule type="duplicateValues" dxfId="45" priority="23"/>
  </conditionalFormatting>
  <conditionalFormatting sqref="F381:F382">
    <cfRule type="duplicateValues" dxfId="44" priority="22"/>
  </conditionalFormatting>
  <conditionalFormatting sqref="F383">
    <cfRule type="duplicateValues" dxfId="43" priority="19"/>
  </conditionalFormatting>
  <conditionalFormatting sqref="F383">
    <cfRule type="duplicateValues" dxfId="42" priority="20"/>
  </conditionalFormatting>
  <conditionalFormatting sqref="F384">
    <cfRule type="duplicateValues" dxfId="41" priority="17"/>
  </conditionalFormatting>
  <conditionalFormatting sqref="F384">
    <cfRule type="duplicateValues" dxfId="40" priority="18"/>
  </conditionalFormatting>
  <conditionalFormatting sqref="F385">
    <cfRule type="duplicateValues" dxfId="39" priority="16"/>
  </conditionalFormatting>
  <conditionalFormatting sqref="F388:F416 F418:F419 F421:F422 F424:F425 F427:F428 F430:F431 F433:F443">
    <cfRule type="duplicateValues" dxfId="38" priority="12"/>
  </conditionalFormatting>
  <conditionalFormatting sqref="F386">
    <cfRule type="duplicateValues" dxfId="37" priority="5"/>
  </conditionalFormatting>
  <conditionalFormatting sqref="F386">
    <cfRule type="duplicateValues" dxfId="36" priority="6"/>
  </conditionalFormatting>
  <conditionalFormatting sqref="F387">
    <cfRule type="duplicateValues" dxfId="35" priority="3"/>
  </conditionalFormatting>
  <conditionalFormatting sqref="F387">
    <cfRule type="duplicateValues" dxfId="34" priority="4"/>
  </conditionalFormatting>
  <conditionalFormatting sqref="F417 F420 F423 F426 F429 F432">
    <cfRule type="duplicateValues" dxfId="33" priority="1"/>
  </conditionalFormatting>
  <conditionalFormatting sqref="F417">
    <cfRule type="duplicateValues" dxfId="32" priority="2"/>
  </conditionalFormatting>
  <conditionalFormatting sqref="F385">
    <cfRule type="duplicateValues" dxfId="31" priority="101"/>
  </conditionalFormatting>
  <conditionalFormatting sqref="F388:F416">
    <cfRule type="duplicateValues" dxfId="30" priority="102"/>
  </conditionalFormatting>
  <conditionalFormatting sqref="F334:F358 F361:F375">
    <cfRule type="duplicateValues" dxfId="29" priority="104"/>
  </conditionalFormatting>
  <conditionalFormatting sqref="F6 F339:F358 F361:F375">
    <cfRule type="duplicateValues" dxfId="28" priority="106"/>
  </conditionalFormatting>
  <conditionalFormatting sqref="F339:F358 F361:F375">
    <cfRule type="duplicateValues" dxfId="27" priority="109"/>
  </conditionalFormatting>
  <conditionalFormatting sqref="F381:F382">
    <cfRule type="duplicateValues" dxfId="26" priority="111"/>
  </conditionalFormatting>
  <pageMargins left="0.23622047244094491" right="0.23622047244094491" top="0.23622047244094491" bottom="0.7" header="0.19685039370078741" footer="0.51181102362204722"/>
  <pageSetup scale="80" fitToHeight="0" orientation="landscape" r:id="rId1"/>
  <headerFooter>
    <oddFooter>&amp;C&amp;"Arial Black,Normal"Página &amp;P de 10&amp;R&amp;"Arial Black,Normal"&amp;F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Alm. Alcz</vt:lpstr>
      <vt:lpstr>'Alm. Alcz'!Área_de_impresión</vt:lpstr>
      <vt:lpstr>'Alm. Alcz'!Títulos_a_imprimir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2022-01-18T15:05:51Z</dcterms:modified>
</cp:coreProperties>
</file>