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5" windowWidth="7245" windowHeight="787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OAI!$B$6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33" i="3" l="1"/>
  <c r="G32" i="3"/>
  <c r="G31" i="3"/>
  <c r="G30" i="3"/>
  <c r="G29" i="3"/>
  <c r="G28" i="3"/>
  <c r="G27" i="3"/>
  <c r="G26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M4" i="8"/>
  <c r="N5" i="8"/>
  <c r="G4" i="8"/>
  <c r="C8" i="8"/>
  <c r="H5" i="8"/>
  <c r="L7" i="8"/>
  <c r="L5" i="8"/>
  <c r="E5" i="8"/>
  <c r="I10" i="8"/>
  <c r="H11" i="8"/>
  <c r="L11" i="8"/>
  <c r="L8" i="8"/>
  <c r="E7" i="8"/>
  <c r="C4" i="8"/>
  <c r="K10" i="8"/>
  <c r="J8" i="8"/>
  <c r="D5" i="8"/>
  <c r="F4" i="8"/>
  <c r="M8" i="8"/>
  <c r="H4" i="8"/>
  <c r="F7" i="8"/>
  <c r="I5" i="8"/>
  <c r="I4" i="8"/>
  <c r="E8" i="8"/>
  <c r="M10" i="8"/>
  <c r="K8" i="8"/>
  <c r="D10" i="8"/>
  <c r="I11" i="8"/>
  <c r="D7" i="8"/>
  <c r="N4" i="8"/>
  <c r="G11" i="8"/>
  <c r="C7" i="8"/>
  <c r="L4" i="8"/>
  <c r="J7" i="8"/>
  <c r="F10" i="8"/>
  <c r="I7" i="8"/>
  <c r="C10" i="8"/>
  <c r="J4" i="8"/>
  <c r="N8" i="8"/>
  <c r="J11" i="8"/>
  <c r="H7" i="8"/>
  <c r="K11" i="8"/>
  <c r="M11" i="8"/>
  <c r="E11" i="8"/>
  <c r="F11" i="8"/>
  <c r="D8" i="8"/>
  <c r="K7" i="8"/>
  <c r="G5" i="8"/>
  <c r="L10" i="8"/>
  <c r="M7" i="8"/>
  <c r="G10" i="8"/>
  <c r="C5" i="8"/>
  <c r="D11" i="8"/>
  <c r="J10" i="8"/>
  <c r="E4" i="8"/>
  <c r="C11" i="8"/>
  <c r="E10" i="8"/>
  <c r="N11" i="8"/>
  <c r="N7" i="8"/>
  <c r="J5" i="8"/>
  <c r="D4" i="8"/>
  <c r="H8" i="8"/>
  <c r="N10" i="8"/>
  <c r="K4" i="8"/>
  <c r="H10" i="8"/>
  <c r="I8" i="8"/>
  <c r="F5" i="8"/>
  <c r="G8" i="8"/>
  <c r="M5" i="8"/>
  <c r="K5" i="8"/>
  <c r="G7" i="8"/>
  <c r="F8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11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B12" i="3" s="1"/>
  <c r="L21" i="2"/>
  <c r="B6" i="3" s="1"/>
  <c r="L32" i="2"/>
  <c r="L31" i="2"/>
  <c r="L29" i="2"/>
  <c r="B14" i="3" s="1"/>
  <c r="L25" i="2"/>
  <c r="B10" i="3" s="1"/>
  <c r="L24" i="2"/>
  <c r="B9" i="3" s="1"/>
  <c r="L23" i="2"/>
  <c r="B8" i="3" s="1"/>
  <c r="L22" i="2"/>
  <c r="B7" i="3" s="1"/>
  <c r="L30" i="2"/>
  <c r="L28" i="2"/>
  <c r="B13" i="3" s="1"/>
  <c r="B16" i="3" l="1"/>
  <c r="H8" i="2"/>
  <c r="B17" i="3"/>
  <c r="H9" i="2"/>
  <c r="B15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18" i="3"/>
  <c r="E18" i="3"/>
  <c r="C18" i="3"/>
  <c r="D18" i="3"/>
  <c r="G18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<sst xmlns="http://schemas.openxmlformats.org/spreadsheetml/2006/main" count="477" uniqueCount="223">
  <si>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</si>
  <si>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</si>
  <si>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</si>
  <si>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</si>
  <si>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</si>
  <si>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</si>
  <si>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</si>
  <si>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</si>
  <si>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</si>
  <si>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</si>
  <si>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</si>
  <si>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</si>
  <si>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</si>
  <si>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</si>
  <si>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</si>
  <si>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</si>
  <si>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</si>
  <si>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</si>
  <si>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</si>
  <si>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</si>
  <si>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</si>
  <si>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</si>
  <si>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</si>
  <si>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</si>
  <si>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</si>
  <si>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</si>
  <si>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</si>
  <si>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</si>
  <si>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</si>
  <si>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</si>
  <si>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</si>
  <si>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</si>
  <si>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</si>
  <si>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</si>
  <si>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</si>
  <si>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</si>
  <si>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</si>
  <si>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</si>
  <si>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</si>
  <si>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</si>
  <si>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</si>
  <si>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</si>
  <si>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</si>
  <si>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</si>
  <si>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</si>
  <si>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</si>
  <si>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</si>
  <si>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</si>
  <si>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</si>
  <si>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</si>
  <si>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</si>
  <si>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</si>
  <si>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</si>
  <si>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</si>
  <si>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</si>
  <si>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</si>
  <si>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</si>
  <si>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</si>
  <si>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</si>
  <si>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</si>
  <si>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</si>
  <si>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</si>
  <si>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</si>
  <si>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</si>
  <si>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</si>
  <si>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</si>
  <si>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</si>
  <si>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</si>
  <si>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</si>
  <si>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</si>
  <si>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</si>
  <si>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</si>
  <si>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</si>
  <si>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</si>
  <si>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</si>
  <si>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</si>
  <si>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</si>
  <si>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</si>
  <si>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</si>
  <si>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</si>
  <si>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</si>
  <si>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</si>
  <si>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</si>
  <si>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</si>
  <si>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</si>
  <si>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</si>
  <si>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</si>
  <si>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</si>
  <si>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</si>
  <si>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</si>
  <si>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</si>
  <si>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</si>
  <si>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</si>
  <si>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</si>
  <si>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</si>
  <si>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</si>
  <si>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</si>
  <si>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</si>
  <si>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</si>
  <si>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</si>
  <si>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</si>
  <si>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</si>
  <si>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</si>
  <si>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</si>
  <si>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</si>
  <si>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</si>
  <si>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</si>
  <si>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</si>
  <si>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</si>
  <si>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</si>
  <si>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</si>
  <si>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</si>
  <si>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</si>
  <si>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</si>
  <si>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</si>
  <si>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</si>
  <si>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</si>
  <si>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</si>
  <si>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</si>
  <si>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</si>
  <si>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</si>
  <si>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</si>
  <si>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</si>
  <si>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</si>
  <si>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</si>
  <si>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</si>
  <si>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</si>
  <si>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</si>
  <si>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</si>
  <si>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</si>
  <si>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</si>
  <si>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</si>
  <si>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</si>
  <si>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</si>
  <si>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</si>
  <si>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</si>
  <si>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</si>
  <si>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</si>
  <si>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</si>
  <si>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</si>
  <si>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</si>
  <si>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</si>
  <si>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</si>
  <si>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</si>
  <si>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</si>
  <si>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</si>
  <si>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</si>
  <si>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</si>
  <si>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</si>
  <si>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</si>
  <si>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</si>
  <si>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</si>
  <si>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</si>
  <si>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</si>
  <si>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</si>
  <si>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</si>
  <si>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</si>
  <si>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</si>
  <si>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</si>
  <si>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</si>
  <si>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</si>
  <si>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</si>
  <si>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</si>
  <si>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</si>
  <si>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</si>
  <si>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</si>
  <si>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</si>
  <si>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</si>
  <si>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</si>
  <si>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</si>
  <si>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</si>
  <si>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</si>
  <si>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</si>
  <si>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</si>
  <si>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</si>
  <si>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</si>
  <si>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</si>
  <si>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</si>
  <si>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</si>
  <si>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</si>
  <si>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</si>
  <si>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</si>
  <si>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</si>
  <si>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</si>
  <si>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</si>
  <si>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</si>
  <si>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</si>
  <si>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</si>
  <si>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</si>
  <si>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</si>
  <si>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</si>
  <si>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</si>
  <si>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</si>
  <si>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</si>
  <si>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</si>
  <si>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</si>
  <si>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</si>
  <si>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</si>
  <si>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</si>
  <si>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</si>
  <si>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</si>
  <si>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</si>
  <si>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</si>
  <si>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</si>
  <si>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</si>
  <si>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</si>
  <si>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Informe de Estadísticas Oficina de Acceso a la Información</t>
  </si>
  <si>
    <t>PRORROGAS</t>
  </si>
  <si>
    <t>Etiquetas de columna</t>
  </si>
  <si>
    <t>Total A TIEMPO</t>
  </si>
  <si>
    <t>Total FUERA DE TIEMPO</t>
  </si>
  <si>
    <t>Total general</t>
  </si>
  <si>
    <t>Etiquetas de fila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</si>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</sst>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8861824"/>
        <c:axId val="78863360"/>
      </c:barChart>
      <c:catAx>
        <c:axId val="788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863360"/>
        <c:crosses val="autoZero"/>
        <c:auto val="1"/>
        <c:lblAlgn val="ctr"/>
        <c:lblOffset val="100"/>
        <c:noMultiLvlLbl val="0"/>
      </c:catAx>
      <c:valAx>
        <c:axId val="7886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861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'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190499</xdr:rowOff>
    </xdr:from>
    <xdr:to>
      <xdr:col>4</xdr:col>
      <xdr:colOff>1076324</xdr:colOff>
      <xdr:row>37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ia Rodriguez" refreshedDate="42769.521117939817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Maria Rodriguez" refreshedDate="42769.521117939817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C00000"/>
    <pageSetUpPr fitToPage="1"/>
  </sheetPr>
  <dimension ref="A1:Y214"/>
  <sheetViews>
    <sheetView showGridLines="0" topLeftCell="I1" zoomScaleNormal="100" workbookViewId="0">
      <pane ySplit="7" topLeftCell="A8" activePane="bottomLeft" state="frozen"/>
      <selection pane="bottomLeft" activeCell="B7" sqref="B7:B10"/>
    </sheetView>
  </sheetViews>
  <sheetFormatPr baseColWidth="10" defaultColWidth="9.140625"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189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190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191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8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174</v>
      </c>
    </row>
    <row r="8" spans="1:19" s="3" customFormat="1" ht="26.25" customHeight="1" x14ac:dyDescent="0.25">
      <c r="A8" s="52">
        <v>1</v>
      </c>
      <c r="B8" s="84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30" x14ac:dyDescent="0.25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30" x14ac:dyDescent="0.25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30" x14ac:dyDescent="0.25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30" x14ac:dyDescent="0.25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x14ac:dyDescent="0.25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30" x14ac:dyDescent="0.25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30" x14ac:dyDescent="0.25">
      <c r="A40" s="9">
        <v>33</v>
      </c>
      <c r="B40" s="49" t="s">
        <v>193</v>
      </c>
      <c r="C40" s="12" t="s">
        <v>194</v>
      </c>
      <c r="D40" s="48" t="s">
        <v>195</v>
      </c>
      <c r="E40" s="20" t="s">
        <v>196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197</v>
      </c>
      <c r="C41" s="12"/>
      <c r="D41" s="48" t="s">
        <v>198</v>
      </c>
      <c r="E41" s="20" t="s">
        <v>199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202</v>
      </c>
      <c r="C42" s="12" t="s">
        <v>203</v>
      </c>
      <c r="D42" s="106" t="s">
        <v>204</v>
      </c>
      <c r="E42" s="12" t="s">
        <v>205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2060"/>
  </sheetPr>
  <dimension ref="B1:L41"/>
  <sheetViews>
    <sheetView showGridLines="0" tabSelected="1" workbookViewId="0">
      <selection activeCell="F14" sqref="F14"/>
    </sheetView>
  </sheetViews>
  <sheetFormatPr baseColWidth="10" defaultColWidth="9.140625"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5.85546875" style="6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206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175</v>
      </c>
    </row>
    <row r="4" spans="2:9" x14ac:dyDescent="0.25">
      <c r="B4" s="108">
        <v>2016</v>
      </c>
      <c r="C4" s="122" t="s">
        <v>160</v>
      </c>
      <c r="D4" s="122"/>
      <c r="E4" s="122"/>
      <c r="F4" s="122"/>
      <c r="G4" s="123"/>
    </row>
    <row r="5" spans="2:9" x14ac:dyDescent="0.25">
      <c r="B5" s="109" t="s">
        <v>158</v>
      </c>
      <c r="C5" s="110" t="s">
        <v>159</v>
      </c>
      <c r="D5" s="111" t="s">
        <v>161</v>
      </c>
      <c r="E5" s="111" t="s">
        <v>162</v>
      </c>
      <c r="F5" s="111" t="s">
        <v>207</v>
      </c>
      <c r="G5" s="112" t="s">
        <v>164</v>
      </c>
    </row>
    <row r="6" spans="2:9" x14ac:dyDescent="0.25">
      <c r="B6" s="107" t="str">
        <f>'DATA VALIDATION'!$L21</f>
        <v>Enero  2016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VALIDATION'!$L22</f>
        <v>Febrero 2016</v>
      </c>
      <c r="C7" s="63">
        <v>1</v>
      </c>
      <c r="D7" s="63">
        <v>1</v>
      </c>
      <c r="E7" s="63">
        <v>0</v>
      </c>
      <c r="F7" s="63">
        <v>0</v>
      </c>
      <c r="G7" s="64">
        <v>0</v>
      </c>
    </row>
    <row r="8" spans="2:9" x14ac:dyDescent="0.25">
      <c r="B8" s="107" t="str">
        <f>'DATA VALIDATION'!$L23</f>
        <v>Marzo 2016</v>
      </c>
      <c r="C8" s="63">
        <v>3</v>
      </c>
      <c r="D8" s="63">
        <v>3</v>
      </c>
      <c r="E8" s="63">
        <v>0</v>
      </c>
      <c r="F8" s="63">
        <v>0</v>
      </c>
      <c r="G8" s="64">
        <v>0</v>
      </c>
    </row>
    <row r="9" spans="2:9" x14ac:dyDescent="0.25">
      <c r="B9" s="107" t="str">
        <f>'DATA VALIDATION'!$L24</f>
        <v>Abril 2016</v>
      </c>
      <c r="C9" s="63">
        <v>0</v>
      </c>
      <c r="D9" s="63">
        <v>0</v>
      </c>
      <c r="E9" s="63">
        <v>0</v>
      </c>
      <c r="F9" s="63">
        <v>0</v>
      </c>
      <c r="G9" s="64">
        <v>0</v>
      </c>
    </row>
    <row r="10" spans="2:9" x14ac:dyDescent="0.25">
      <c r="B10" s="107" t="str">
        <f>'DATA VALIDATION'!$L25</f>
        <v>Mayo 2016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</row>
    <row r="11" spans="2:9" x14ac:dyDescent="0.25">
      <c r="B11" s="107" t="str">
        <f>'DATA VALIDATION'!$L26</f>
        <v>Junio 2016</v>
      </c>
      <c r="C11" s="63">
        <v>0</v>
      </c>
      <c r="D11" s="63">
        <v>0</v>
      </c>
      <c r="E11" s="63">
        <v>0</v>
      </c>
      <c r="F11" s="63">
        <v>0</v>
      </c>
      <c r="G11" s="64">
        <v>0</v>
      </c>
    </row>
    <row r="12" spans="2:9" x14ac:dyDescent="0.25">
      <c r="B12" s="107" t="str">
        <f>'DATA VALIDATION'!$L27</f>
        <v>Julio 2016</v>
      </c>
      <c r="C12" s="63">
        <v>0</v>
      </c>
      <c r="D12" s="63">
        <v>0</v>
      </c>
      <c r="E12" s="63">
        <v>0</v>
      </c>
      <c r="F12" s="63">
        <v>0</v>
      </c>
      <c r="G12" s="64">
        <v>0</v>
      </c>
    </row>
    <row r="13" spans="2:9" x14ac:dyDescent="0.25">
      <c r="B13" s="107" t="str">
        <f>'DATA VALIDATION'!$L28</f>
        <v>Agosto 2016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</row>
    <row r="14" spans="2:9" x14ac:dyDescent="0.25">
      <c r="B14" s="107" t="str">
        <f>'DATA VALIDATION'!$L29</f>
        <v>Septiembre 2016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</row>
    <row r="15" spans="2:9" x14ac:dyDescent="0.25">
      <c r="B15" s="107" t="str">
        <f>'DATA VALIDATION'!$L30</f>
        <v>Octubre 2016</v>
      </c>
      <c r="C15" s="63">
        <v>0</v>
      </c>
      <c r="D15" s="63">
        <v>0</v>
      </c>
      <c r="E15" s="63">
        <v>0</v>
      </c>
      <c r="F15" s="63">
        <v>0</v>
      </c>
      <c r="G15" s="64">
        <v>0</v>
      </c>
    </row>
    <row r="16" spans="2:9" x14ac:dyDescent="0.25">
      <c r="B16" s="107" t="str">
        <f>'DATA VALIDATION'!$L31</f>
        <v>Noviembre 2016</v>
      </c>
      <c r="C16" s="63">
        <v>9</v>
      </c>
      <c r="D16" s="63">
        <v>9</v>
      </c>
      <c r="E16" s="63">
        <v>0</v>
      </c>
      <c r="F16" s="63">
        <v>0</v>
      </c>
      <c r="G16" s="64">
        <v>0</v>
      </c>
    </row>
    <row r="17" spans="2:12" ht="15.75" thickBot="1" x14ac:dyDescent="0.3">
      <c r="B17" s="107" t="str">
        <f>'DATA VALIDATION'!$L32</f>
        <v>Diciembre 2016</v>
      </c>
      <c r="C17" s="63">
        <v>5</v>
      </c>
      <c r="D17" s="63">
        <v>5</v>
      </c>
      <c r="E17" s="63">
        <v>0</v>
      </c>
      <c r="F17" s="63">
        <v>0</v>
      </c>
      <c r="G17" s="64">
        <v>0</v>
      </c>
    </row>
    <row r="18" spans="2:12" ht="15.75" thickBot="1" x14ac:dyDescent="0.3">
      <c r="B18" s="113" t="s">
        <v>165</v>
      </c>
      <c r="C18" s="114">
        <f>+SUM(C6:C17)</f>
        <v>20</v>
      </c>
      <c r="D18" s="114">
        <f>SUM(D6:D17)</f>
        <v>20</v>
      </c>
      <c r="E18" s="114">
        <f>SUM(E6:E17)</f>
        <v>0</v>
      </c>
      <c r="F18" s="115">
        <f>SUM(F6:F17)</f>
        <v>0</v>
      </c>
      <c r="G18" s="116">
        <f>SUM(G6:G17)</f>
        <v>0</v>
      </c>
    </row>
    <row r="19" spans="2:12" x14ac:dyDescent="0.25">
      <c r="B19" s="86"/>
      <c r="C19" s="87"/>
      <c r="D19" s="87"/>
      <c r="E19" s="87"/>
      <c r="F19" s="88"/>
      <c r="G19" s="87"/>
    </row>
    <row r="20" spans="2:12" x14ac:dyDescent="0.25">
      <c r="B20" s="86"/>
      <c r="C20" s="87"/>
      <c r="D20" s="87"/>
      <c r="E20" s="87"/>
    </row>
    <row r="21" spans="2:12" x14ac:dyDescent="0.25">
      <c r="B21" s="86"/>
      <c r="C21" s="87"/>
      <c r="D21" s="87"/>
      <c r="E21" s="87"/>
      <c r="F21" s="104" t="s">
        <v>192</v>
      </c>
    </row>
    <row r="22" spans="2:12" x14ac:dyDescent="0.25">
      <c r="B22" s="86"/>
      <c r="C22" s="87"/>
      <c r="D22" s="87"/>
      <c r="E22" s="87"/>
      <c r="F22" s="89"/>
    </row>
    <row r="23" spans="2:12" x14ac:dyDescent="0.25">
      <c r="B23" s="86"/>
      <c r="C23" s="87"/>
      <c r="D23" s="87"/>
      <c r="E23" s="87"/>
      <c r="F23" s="89"/>
    </row>
    <row r="24" spans="2:12" x14ac:dyDescent="0.25">
      <c r="B24" s="86"/>
      <c r="C24" s="87"/>
      <c r="D24" s="87"/>
      <c r="E24" s="87"/>
      <c r="F24" s="89"/>
    </row>
    <row r="25" spans="2:12" x14ac:dyDescent="0.25">
      <c r="B25" s="86"/>
      <c r="C25" s="87"/>
      <c r="D25" s="87"/>
      <c r="E25" s="87"/>
      <c r="F25" s="89"/>
    </row>
    <row r="26" spans="2:12" x14ac:dyDescent="0.25">
      <c r="B26" s="86"/>
      <c r="C26" s="87"/>
      <c r="D26" s="87"/>
      <c r="E26" s="87"/>
      <c r="F26" s="89"/>
      <c r="G26" s="90" t="str">
        <f>IF($F$23=TRUE,B10,"")</f>
        <v/>
      </c>
      <c r="H26" s="90" t="str">
        <f t="shared" ref="H26:H27" si="0">+IF($F$23=TRUE,C10,"")</f>
        <v/>
      </c>
      <c r="I26" s="90" t="str">
        <f t="shared" ref="I26:I27" si="1">+IF($F$23=TRUE,D10,"")</f>
        <v/>
      </c>
      <c r="J26" s="90" t="str">
        <f t="shared" ref="J26:J27" si="2">+IF($F$23=TRUE,E10,"")</f>
        <v/>
      </c>
      <c r="K26" s="90" t="str">
        <f t="shared" ref="K26:K27" si="3">+IF($F$23=TRUE,F10,"")</f>
        <v/>
      </c>
      <c r="L26" s="90" t="str">
        <f t="shared" ref="L26:L27" si="4">+IF($F$23=TRUE,G10,"")</f>
        <v/>
      </c>
    </row>
    <row r="27" spans="2:12" x14ac:dyDescent="0.25">
      <c r="B27" s="86"/>
      <c r="C27" s="87"/>
      <c r="D27" s="87"/>
      <c r="E27" s="87"/>
      <c r="F27" s="89"/>
      <c r="G27" s="90" t="str">
        <f>IF($F$23=TRUE,B11,"")</f>
        <v/>
      </c>
      <c r="H27" s="90" t="str">
        <f t="shared" si="0"/>
        <v/>
      </c>
      <c r="I27" s="90" t="str">
        <f t="shared" si="1"/>
        <v/>
      </c>
      <c r="J27" s="90" t="str">
        <f t="shared" si="2"/>
        <v/>
      </c>
      <c r="K27" s="90" t="str">
        <f t="shared" si="3"/>
        <v/>
      </c>
      <c r="L27" s="90" t="str">
        <f t="shared" si="4"/>
        <v/>
      </c>
    </row>
    <row r="28" spans="2:12" x14ac:dyDescent="0.25">
      <c r="B28" s="86"/>
      <c r="C28" s="87"/>
      <c r="D28" s="87"/>
      <c r="E28" s="87"/>
      <c r="F28" s="89"/>
      <c r="G28" s="90" t="str">
        <f>IF($F$24=TRUE,B12,"")</f>
        <v/>
      </c>
      <c r="H28" s="90" t="str">
        <f>+IF($F$24=TRUE,C12,"")</f>
        <v/>
      </c>
      <c r="I28" s="90" t="str">
        <f t="shared" ref="I28:L28" si="5">+IF($F$24=TRUE,D12,"")</f>
        <v/>
      </c>
      <c r="J28" s="90" t="str">
        <f t="shared" si="5"/>
        <v/>
      </c>
      <c r="K28" s="90" t="str">
        <f t="shared" si="5"/>
        <v/>
      </c>
      <c r="L28" s="90" t="str">
        <f t="shared" si="5"/>
        <v/>
      </c>
    </row>
    <row r="29" spans="2:12" x14ac:dyDescent="0.25">
      <c r="B29" s="86"/>
      <c r="C29" s="87"/>
      <c r="D29" s="87"/>
      <c r="E29" s="87"/>
      <c r="F29" s="89"/>
      <c r="G29" s="90" t="str">
        <f>IF($F$24=TRUE,B13,"")</f>
        <v/>
      </c>
      <c r="H29" s="90" t="str">
        <f t="shared" ref="H29:H30" si="6">+IF($F$24=TRUE,C13,"")</f>
        <v/>
      </c>
      <c r="I29" s="90" t="str">
        <f t="shared" ref="I29:I30" si="7">+IF($F$24=TRUE,D13,"")</f>
        <v/>
      </c>
      <c r="J29" s="90" t="str">
        <f t="shared" ref="J29:J30" si="8">+IF($F$24=TRUE,E13,"")</f>
        <v/>
      </c>
      <c r="K29" s="90" t="str">
        <f t="shared" ref="K29:K30" si="9">+IF($F$24=TRUE,F13,"")</f>
        <v/>
      </c>
      <c r="L29" s="90" t="str">
        <f t="shared" ref="L29:L30" si="10">+IF($F$24=TRUE,G13,"")</f>
        <v/>
      </c>
    </row>
    <row r="30" spans="2:12" x14ac:dyDescent="0.25">
      <c r="B30" s="86"/>
      <c r="C30" s="87"/>
      <c r="D30" s="87"/>
      <c r="E30" s="87"/>
      <c r="F30" s="89"/>
      <c r="G30" s="90" t="str">
        <f>IF($F$24=TRUE,B14,"")</f>
        <v/>
      </c>
      <c r="H30" s="90" t="str">
        <f t="shared" si="6"/>
        <v/>
      </c>
      <c r="I30" s="90" t="str">
        <f t="shared" si="7"/>
        <v/>
      </c>
      <c r="J30" s="90" t="str">
        <f t="shared" si="8"/>
        <v/>
      </c>
      <c r="K30" s="90" t="str">
        <f t="shared" si="9"/>
        <v/>
      </c>
      <c r="L30" s="90" t="str">
        <f t="shared" si="10"/>
        <v/>
      </c>
    </row>
    <row r="31" spans="2:12" x14ac:dyDescent="0.25">
      <c r="B31" s="86"/>
      <c r="C31" s="87"/>
      <c r="D31" s="87"/>
      <c r="E31" s="87"/>
      <c r="F31" s="89"/>
      <c r="G31" s="90" t="str">
        <f>IF($F$25=TRUE,B15,"")</f>
        <v/>
      </c>
      <c r="H31" s="90" t="str">
        <f>+IF($F$25=TRUE,C15,"")</f>
        <v/>
      </c>
      <c r="I31" s="90" t="str">
        <f t="shared" ref="I31:L31" si="11">+IF($F$25=TRUE,D15,"")</f>
        <v/>
      </c>
      <c r="J31" s="90" t="str">
        <f t="shared" si="11"/>
        <v/>
      </c>
      <c r="K31" s="90" t="str">
        <f t="shared" si="11"/>
        <v/>
      </c>
      <c r="L31" s="90" t="str">
        <f t="shared" si="11"/>
        <v/>
      </c>
    </row>
    <row r="32" spans="2:12" x14ac:dyDescent="0.25">
      <c r="B32" s="86"/>
      <c r="C32" s="87"/>
      <c r="D32" s="87"/>
      <c r="E32" s="87"/>
      <c r="F32" s="89"/>
      <c r="G32" s="90" t="str">
        <f>IF($F$25=TRUE,B16,"")</f>
        <v/>
      </c>
      <c r="H32" s="90" t="str">
        <f t="shared" ref="H32:H33" si="12">+IF($F$25=TRUE,C16,"")</f>
        <v/>
      </c>
      <c r="I32" s="90" t="str">
        <f t="shared" ref="I32:I33" si="13">+IF($F$25=TRUE,D16,"")</f>
        <v/>
      </c>
      <c r="J32" s="90" t="str">
        <f t="shared" ref="J32:J33" si="14">+IF($F$25=TRUE,E16,"")</f>
        <v/>
      </c>
      <c r="K32" s="90" t="str">
        <f t="shared" ref="K32:K33" si="15">+IF($F$25=TRUE,F16,"")</f>
        <v/>
      </c>
      <c r="L32" s="90" t="str">
        <f t="shared" ref="L32:L33" si="16">+IF($F$25=TRUE,G16,"")</f>
        <v/>
      </c>
    </row>
    <row r="33" spans="2:12" x14ac:dyDescent="0.25">
      <c r="B33" s="86"/>
      <c r="C33" s="87"/>
      <c r="D33" s="87"/>
      <c r="E33" s="87"/>
      <c r="F33" s="89"/>
      <c r="G33" s="90" t="str">
        <f>IF($F$25=TRUE,B17,"")</f>
        <v/>
      </c>
      <c r="H33" s="90" t="str">
        <f t="shared" si="12"/>
        <v/>
      </c>
      <c r="I33" s="90" t="str">
        <f t="shared" si="13"/>
        <v/>
      </c>
      <c r="J33" s="90" t="str">
        <f t="shared" si="14"/>
        <v/>
      </c>
      <c r="K33" s="90" t="str">
        <f t="shared" si="15"/>
        <v/>
      </c>
      <c r="L33" s="90" t="str">
        <f t="shared" si="16"/>
        <v/>
      </c>
    </row>
    <row r="34" spans="2:12" x14ac:dyDescent="0.25">
      <c r="B34" s="86"/>
      <c r="C34" s="87"/>
      <c r="D34" s="87"/>
      <c r="E34" s="87"/>
      <c r="F34" s="89"/>
      <c r="G34" s="90"/>
    </row>
    <row r="35" spans="2:12" x14ac:dyDescent="0.25">
      <c r="B35" s="86"/>
      <c r="C35" s="87"/>
      <c r="D35" s="87"/>
      <c r="E35" s="87"/>
      <c r="F35" s="89"/>
      <c r="G35" s="90"/>
    </row>
    <row r="36" spans="2:12" x14ac:dyDescent="0.25">
      <c r="B36" s="86"/>
      <c r="C36" s="87"/>
      <c r="D36" s="87"/>
      <c r="E36" s="87"/>
      <c r="F36" s="89"/>
      <c r="G36" s="90"/>
    </row>
    <row r="37" spans="2:12" x14ac:dyDescent="0.25">
      <c r="B37" s="62"/>
      <c r="C37" s="62"/>
      <c r="D37" s="62"/>
      <c r="E37" s="62"/>
      <c r="F37" s="62"/>
      <c r="G37" s="62"/>
    </row>
    <row r="38" spans="2:12" x14ac:dyDescent="0.25">
      <c r="B38" s="86"/>
      <c r="C38" s="87"/>
      <c r="D38" s="87"/>
      <c r="E38" s="87"/>
      <c r="F38" s="88"/>
      <c r="G38" s="87"/>
    </row>
    <row r="39" spans="2:12" x14ac:dyDescent="0.25">
      <c r="B39" s="105"/>
      <c r="C39" s="105"/>
      <c r="D39" s="105"/>
      <c r="E39" s="105"/>
      <c r="F39" s="105"/>
      <c r="G39" s="105"/>
    </row>
    <row r="41" spans="2:12" x14ac:dyDescent="0.25">
      <c r="H41" s="65"/>
    </row>
  </sheetData>
  <sheetProtection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5:M104"/>
  <sheetViews>
    <sheetView topLeftCell="F2" workbookViewId="0">
      <selection activeCell="I7" sqref="I7"/>
    </sheetView>
  </sheetViews>
  <sheetFormatPr baseColWidth="10" defaultColWidth="9.140625"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4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21</v>
      </c>
      <c r="I6" s="101" t="s">
        <v>159</v>
      </c>
      <c r="J6" s="102" t="s">
        <v>161</v>
      </c>
      <c r="K6" s="102" t="s">
        <v>162</v>
      </c>
      <c r="L6" s="102" t="s">
        <v>163</v>
      </c>
      <c r="M6" s="102" t="s">
        <v>164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Octubre 2016</v>
      </c>
      <c r="I7" s="90">
        <f>VLOOKUP($H7,OAI!$B$5:$G$17,2,FALSE)</f>
        <v>0</v>
      </c>
      <c r="J7" s="90">
        <f>VLOOKUP($H7,OAI!$B$5:$G$17,3,FALSE)</f>
        <v>0</v>
      </c>
      <c r="K7" s="90">
        <f>VLOOKUP($H7,OAI!$B$5:$G$17,4,FALSE)</f>
        <v>0</v>
      </c>
      <c r="L7" s="90">
        <f>VLOOKUP($H7,OAI!$B$5:$G$17,5,FALSE)</f>
        <v>0</v>
      </c>
      <c r="M7" s="90">
        <f>VLOOKUP($H7,OAI!$B$5:$G$17,6,FALSE)</f>
        <v>0</v>
      </c>
    </row>
    <row r="8" spans="2:13" x14ac:dyDescent="0.25">
      <c r="B8" s="94" t="s">
        <v>24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Noviembre 2016</v>
      </c>
      <c r="I8" s="90">
        <f>VLOOKUP($H8,OAI!$B$5:$G$17,2,FALSE)</f>
        <v>9</v>
      </c>
      <c r="J8" s="90">
        <f>VLOOKUP($H8,OAI!$B$5:$G$17,3,FALSE)</f>
        <v>9</v>
      </c>
      <c r="K8" s="90">
        <f>VLOOKUP($H8,OAI!$B$5:$G$17,4,FALSE)</f>
        <v>0</v>
      </c>
      <c r="L8" s="90">
        <f>VLOOKUP($H8,OAI!$B$5:$G$17,5,FALSE)</f>
        <v>0</v>
      </c>
      <c r="M8" s="90">
        <f>VLOOKUP($H8,OAI!$B$5:$G$17,6,FALSE)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Diciembre 2016</v>
      </c>
      <c r="I9" s="90">
        <f>VLOOKUP($H9,OAI!$B$5:$G$17,2,FALSE)</f>
        <v>5</v>
      </c>
      <c r="J9" s="90">
        <f>VLOOKUP($H9,OAI!$B$5:$G$17,3,FALSE)</f>
        <v>5</v>
      </c>
      <c r="K9" s="90">
        <f>VLOOKUP($H9,OAI!$B$5:$G$17,4,FALSE)</f>
        <v>0</v>
      </c>
      <c r="L9" s="90">
        <f>VLOOKUP($H9,OAI!$B$5:$G$17,5,FALSE)</f>
        <v>0</v>
      </c>
      <c r="M9" s="90">
        <f>VLOOKUP($H9,OAI!$B$5:$G$17,6,FALSE)</f>
        <v>0</v>
      </c>
    </row>
    <row r="10" spans="2:13" x14ac:dyDescent="0.25">
      <c r="B10" s="94"/>
      <c r="C10" s="95"/>
      <c r="D10" s="95"/>
      <c r="E10" s="97"/>
      <c r="H10" s="90" t="str">
        <f>IF(OAI!$F$23=TRUE,OAI!B9,"")</f>
        <v/>
      </c>
      <c r="I10" s="90" t="str">
        <f>+IF(OAI!$F$23=TRUE,OAI!C9,"")</f>
        <v/>
      </c>
      <c r="J10" s="90" t="str">
        <f>+IF(OAI!$F$23=TRUE,OAI!D9,"")</f>
        <v/>
      </c>
      <c r="K10" s="90" t="str">
        <f>+IF(OAI!$F$23=TRUE,OAI!E9,"")</f>
        <v/>
      </c>
      <c r="L10" s="90" t="str">
        <f>+IF(OAI!$F$23=TRUE,OAI!F9,"")</f>
        <v/>
      </c>
      <c r="M10" s="90" t="str">
        <f>+IF(OAI!$F$23=TRUE,OAI!G9,"")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24</v>
      </c>
      <c r="C13" s="99"/>
      <c r="D13" s="99"/>
      <c r="E13" s="100"/>
    </row>
    <row r="17" spans="2:12" x14ac:dyDescent="0.25">
      <c r="B17" t="s">
        <v>17</v>
      </c>
    </row>
    <row r="18" spans="2:12" x14ac:dyDescent="0.25">
      <c r="B18" s="2">
        <v>41760</v>
      </c>
      <c r="C18" t="s">
        <v>18</v>
      </c>
    </row>
    <row r="19" spans="2:12" x14ac:dyDescent="0.25">
      <c r="L19">
        <f>+OAI!B4</f>
        <v>2016</v>
      </c>
    </row>
    <row r="20" spans="2:12" x14ac:dyDescent="0.25">
      <c r="E20" s="56" t="s">
        <v>171</v>
      </c>
      <c r="F20" s="56" t="s">
        <v>172</v>
      </c>
      <c r="G20" s="56" t="s">
        <v>173</v>
      </c>
      <c r="I20" s="56" t="s">
        <v>172</v>
      </c>
    </row>
    <row r="21" spans="2:12" x14ac:dyDescent="0.25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2016</v>
      </c>
    </row>
    <row r="22" spans="2:12" x14ac:dyDescent="0.25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2016</v>
      </c>
    </row>
    <row r="23" spans="2:12" x14ac:dyDescent="0.25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2016</v>
      </c>
    </row>
    <row r="24" spans="2:12" x14ac:dyDescent="0.25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2016</v>
      </c>
    </row>
    <row r="25" spans="2:12" x14ac:dyDescent="0.25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2016</v>
      </c>
    </row>
    <row r="26" spans="2:12" x14ac:dyDescent="0.25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2016</v>
      </c>
    </row>
    <row r="27" spans="2:12" x14ac:dyDescent="0.25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2016</v>
      </c>
    </row>
    <row r="28" spans="2:12" x14ac:dyDescent="0.25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str">
        <f t="shared" si="1"/>
        <v>Agosto 2016</v>
      </c>
    </row>
    <row r="29" spans="2:12" x14ac:dyDescent="0.25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str">
        <f t="shared" si="1"/>
        <v>Septiembre 2016</v>
      </c>
    </row>
    <row r="30" spans="2:12" x14ac:dyDescent="0.25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str">
        <f t="shared" si="1"/>
        <v>Octubre 2016</v>
      </c>
    </row>
    <row r="31" spans="2:12" x14ac:dyDescent="0.25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str">
        <f t="shared" si="1"/>
        <v>Noviembre 2016</v>
      </c>
    </row>
    <row r="32" spans="2:12" x14ac:dyDescent="0.25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str">
        <f t="shared" si="1"/>
        <v>Diciembre 2016</v>
      </c>
    </row>
    <row r="33" spans="5:7" x14ac:dyDescent="0.25">
      <c r="E33" t="s">
        <v>25</v>
      </c>
      <c r="F33">
        <v>2015</v>
      </c>
      <c r="G33" t="str">
        <f t="shared" si="0"/>
        <v>Enero  2015</v>
      </c>
    </row>
    <row r="34" spans="5:7" x14ac:dyDescent="0.25">
      <c r="E34" t="s">
        <v>26</v>
      </c>
      <c r="F34">
        <v>2015</v>
      </c>
      <c r="G34" t="str">
        <f t="shared" si="0"/>
        <v>Febrero 2015</v>
      </c>
    </row>
    <row r="35" spans="5:7" x14ac:dyDescent="0.25">
      <c r="E35" t="s">
        <v>27</v>
      </c>
      <c r="F35">
        <v>2015</v>
      </c>
      <c r="G35" t="str">
        <f t="shared" si="0"/>
        <v>Marzo 2015</v>
      </c>
    </row>
    <row r="36" spans="5:7" x14ac:dyDescent="0.25">
      <c r="E36" t="s">
        <v>28</v>
      </c>
      <c r="F36">
        <v>2015</v>
      </c>
      <c r="G36" t="str">
        <f t="shared" si="0"/>
        <v>Abril 2015</v>
      </c>
    </row>
    <row r="37" spans="5:7" x14ac:dyDescent="0.25">
      <c r="E37" t="s">
        <v>29</v>
      </c>
      <c r="F37">
        <v>2015</v>
      </c>
      <c r="G37" t="str">
        <f t="shared" si="0"/>
        <v>Mayo 2015</v>
      </c>
    </row>
    <row r="38" spans="5:7" x14ac:dyDescent="0.25">
      <c r="E38" t="s">
        <v>30</v>
      </c>
      <c r="F38">
        <v>2015</v>
      </c>
      <c r="G38" t="str">
        <f t="shared" si="0"/>
        <v>Junio 2015</v>
      </c>
    </row>
    <row r="39" spans="5:7" x14ac:dyDescent="0.25">
      <c r="E39" t="s">
        <v>31</v>
      </c>
      <c r="F39">
        <v>2015</v>
      </c>
      <c r="G39" t="str">
        <f t="shared" si="0"/>
        <v>Julio 2015</v>
      </c>
    </row>
    <row r="40" spans="5:7" x14ac:dyDescent="0.25">
      <c r="E40" t="s">
        <v>32</v>
      </c>
      <c r="F40">
        <v>2015</v>
      </c>
      <c r="G40" t="str">
        <f t="shared" si="0"/>
        <v>Agosto 2015</v>
      </c>
    </row>
    <row r="41" spans="5:7" x14ac:dyDescent="0.25">
      <c r="E41" t="s">
        <v>33</v>
      </c>
      <c r="F41">
        <v>2015</v>
      </c>
      <c r="G41" t="str">
        <f t="shared" si="0"/>
        <v>Septiembre 2015</v>
      </c>
    </row>
    <row r="42" spans="5:7" x14ac:dyDescent="0.25">
      <c r="E42" t="s">
        <v>34</v>
      </c>
      <c r="F42">
        <v>2015</v>
      </c>
      <c r="G42" t="str">
        <f t="shared" si="0"/>
        <v>Octubre 2015</v>
      </c>
    </row>
    <row r="43" spans="5:7" x14ac:dyDescent="0.25">
      <c r="E43" t="s">
        <v>35</v>
      </c>
      <c r="F43">
        <v>2015</v>
      </c>
      <c r="G43" t="str">
        <f t="shared" si="0"/>
        <v>Noviembre 2015</v>
      </c>
    </row>
    <row r="44" spans="5:7" x14ac:dyDescent="0.25">
      <c r="E44" t="s">
        <v>36</v>
      </c>
      <c r="F44">
        <v>2015</v>
      </c>
      <c r="G44" t="str">
        <f t="shared" si="0"/>
        <v>Diciembre 2015</v>
      </c>
    </row>
    <row r="45" spans="5:7" x14ac:dyDescent="0.25">
      <c r="E45" t="s">
        <v>25</v>
      </c>
      <c r="F45">
        <v>2016</v>
      </c>
      <c r="G45" t="str">
        <f t="shared" si="0"/>
        <v>Enero  2016</v>
      </c>
    </row>
    <row r="46" spans="5:7" x14ac:dyDescent="0.25">
      <c r="E46" t="s">
        <v>26</v>
      </c>
      <c r="F46">
        <v>2016</v>
      </c>
      <c r="G46" t="str">
        <f t="shared" si="0"/>
        <v>Febrero 2016</v>
      </c>
    </row>
    <row r="47" spans="5:7" x14ac:dyDescent="0.25">
      <c r="E47" t="s">
        <v>27</v>
      </c>
      <c r="F47">
        <v>2016</v>
      </c>
      <c r="G47" t="str">
        <f t="shared" si="0"/>
        <v>Marzo 2016</v>
      </c>
    </row>
    <row r="48" spans="5:7" x14ac:dyDescent="0.25">
      <c r="E48" t="s">
        <v>28</v>
      </c>
      <c r="F48">
        <v>2016</v>
      </c>
      <c r="G48" t="str">
        <f t="shared" si="0"/>
        <v>Abril 2016</v>
      </c>
    </row>
    <row r="49" spans="5:7" x14ac:dyDescent="0.25">
      <c r="E49" t="s">
        <v>29</v>
      </c>
      <c r="F49">
        <v>2016</v>
      </c>
      <c r="G49" t="str">
        <f t="shared" si="0"/>
        <v>Mayo 2016</v>
      </c>
    </row>
    <row r="50" spans="5:7" x14ac:dyDescent="0.25">
      <c r="E50" t="s">
        <v>30</v>
      </c>
      <c r="F50">
        <v>2016</v>
      </c>
      <c r="G50" t="str">
        <f t="shared" si="0"/>
        <v>Junio 2016</v>
      </c>
    </row>
    <row r="51" spans="5:7" x14ac:dyDescent="0.25">
      <c r="E51" t="s">
        <v>31</v>
      </c>
      <c r="F51">
        <v>2016</v>
      </c>
      <c r="G51" t="str">
        <f t="shared" si="0"/>
        <v>Julio 2016</v>
      </c>
    </row>
    <row r="52" spans="5:7" x14ac:dyDescent="0.25">
      <c r="E52" t="s">
        <v>32</v>
      </c>
      <c r="F52">
        <v>2016</v>
      </c>
      <c r="G52" t="str">
        <f t="shared" si="0"/>
        <v>Agosto 2016</v>
      </c>
    </row>
    <row r="53" spans="5:7" x14ac:dyDescent="0.25">
      <c r="E53" t="s">
        <v>33</v>
      </c>
      <c r="F53">
        <v>2016</v>
      </c>
      <c r="G53" t="str">
        <f t="shared" si="0"/>
        <v>Septiembre 2016</v>
      </c>
    </row>
    <row r="54" spans="5:7" x14ac:dyDescent="0.25">
      <c r="E54" t="s">
        <v>34</v>
      </c>
      <c r="F54">
        <v>2016</v>
      </c>
      <c r="G54" t="str">
        <f t="shared" si="0"/>
        <v>Octubre 2016</v>
      </c>
    </row>
    <row r="55" spans="5:7" x14ac:dyDescent="0.25">
      <c r="E55" t="s">
        <v>35</v>
      </c>
      <c r="F55">
        <v>2016</v>
      </c>
      <c r="G55" t="str">
        <f t="shared" si="0"/>
        <v>Noviembre 2016</v>
      </c>
    </row>
    <row r="56" spans="5:7" x14ac:dyDescent="0.25">
      <c r="E56" t="s">
        <v>36</v>
      </c>
      <c r="F56">
        <v>2016</v>
      </c>
      <c r="G56" t="str">
        <f t="shared" si="0"/>
        <v>Diciembre 2016</v>
      </c>
    </row>
    <row r="57" spans="5:7" x14ac:dyDescent="0.25">
      <c r="E57" t="s">
        <v>25</v>
      </c>
      <c r="F57">
        <v>2017</v>
      </c>
      <c r="G57" t="str">
        <f t="shared" si="0"/>
        <v>Enero  2017</v>
      </c>
    </row>
    <row r="58" spans="5:7" x14ac:dyDescent="0.25">
      <c r="E58" t="s">
        <v>26</v>
      </c>
      <c r="F58">
        <v>2017</v>
      </c>
      <c r="G58" t="str">
        <f t="shared" si="0"/>
        <v>Febrero 2017</v>
      </c>
    </row>
    <row r="59" spans="5:7" x14ac:dyDescent="0.25">
      <c r="E59" t="s">
        <v>27</v>
      </c>
      <c r="F59">
        <v>2017</v>
      </c>
      <c r="G59" t="str">
        <f t="shared" si="0"/>
        <v>Marzo 2017</v>
      </c>
    </row>
    <row r="60" spans="5:7" x14ac:dyDescent="0.25">
      <c r="E60" t="s">
        <v>28</v>
      </c>
      <c r="F60">
        <v>2017</v>
      </c>
      <c r="G60" t="str">
        <f t="shared" si="0"/>
        <v>Abril 2017</v>
      </c>
    </row>
    <row r="61" spans="5:7" x14ac:dyDescent="0.25">
      <c r="E61" t="s">
        <v>29</v>
      </c>
      <c r="F61">
        <v>2017</v>
      </c>
      <c r="G61" t="str">
        <f t="shared" si="0"/>
        <v>Mayo 2017</v>
      </c>
    </row>
    <row r="62" spans="5:7" x14ac:dyDescent="0.25">
      <c r="E62" t="s">
        <v>30</v>
      </c>
      <c r="F62">
        <v>2017</v>
      </c>
      <c r="G62" t="str">
        <f t="shared" si="0"/>
        <v>Junio 2017</v>
      </c>
    </row>
    <row r="63" spans="5:7" x14ac:dyDescent="0.25">
      <c r="E63" t="s">
        <v>31</v>
      </c>
      <c r="F63">
        <v>2017</v>
      </c>
      <c r="G63" t="str">
        <f t="shared" si="0"/>
        <v>Julio 2017</v>
      </c>
    </row>
    <row r="64" spans="5:7" x14ac:dyDescent="0.25">
      <c r="E64" t="s">
        <v>32</v>
      </c>
      <c r="F64">
        <v>2017</v>
      </c>
      <c r="G64" t="str">
        <f t="shared" si="0"/>
        <v>Agosto 2017</v>
      </c>
    </row>
    <row r="65" spans="5:7" x14ac:dyDescent="0.25">
      <c r="E65" t="s">
        <v>33</v>
      </c>
      <c r="F65">
        <v>2017</v>
      </c>
      <c r="G65" t="str">
        <f t="shared" si="0"/>
        <v>Septiembre 2017</v>
      </c>
    </row>
    <row r="66" spans="5:7" x14ac:dyDescent="0.25">
      <c r="E66" t="s">
        <v>34</v>
      </c>
      <c r="F66">
        <v>2017</v>
      </c>
      <c r="G66" t="str">
        <f t="shared" si="0"/>
        <v>Octubre 2017</v>
      </c>
    </row>
    <row r="67" spans="5:7" x14ac:dyDescent="0.25">
      <c r="E67" t="s">
        <v>35</v>
      </c>
      <c r="F67">
        <v>2017</v>
      </c>
      <c r="G67" t="str">
        <f t="shared" si="0"/>
        <v>Noviembre 2017</v>
      </c>
    </row>
    <row r="68" spans="5:7" x14ac:dyDescent="0.25">
      <c r="E68" t="s">
        <v>36</v>
      </c>
      <c r="F68">
        <v>2017</v>
      </c>
      <c r="G68" t="str">
        <f t="shared" si="0"/>
        <v>Diciembre 2017</v>
      </c>
    </row>
    <row r="69" spans="5:7" x14ac:dyDescent="0.25">
      <c r="E69" t="s">
        <v>25</v>
      </c>
      <c r="F69">
        <v>2018</v>
      </c>
      <c r="G69" t="str">
        <f t="shared" si="0"/>
        <v>Enero  2018</v>
      </c>
    </row>
    <row r="70" spans="5:7" x14ac:dyDescent="0.25">
      <c r="E70" t="s">
        <v>26</v>
      </c>
      <c r="F70">
        <v>2018</v>
      </c>
      <c r="G70" t="str">
        <f t="shared" si="0"/>
        <v>Febrero 2018</v>
      </c>
    </row>
    <row r="71" spans="5:7" x14ac:dyDescent="0.25">
      <c r="E71" t="s">
        <v>27</v>
      </c>
      <c r="F71">
        <v>2018</v>
      </c>
      <c r="G71" t="str">
        <f t="shared" si="0"/>
        <v>Marzo 2018</v>
      </c>
    </row>
    <row r="72" spans="5:7" x14ac:dyDescent="0.25">
      <c r="E72" t="s">
        <v>28</v>
      </c>
      <c r="F72">
        <v>2018</v>
      </c>
      <c r="G72" t="str">
        <f t="shared" si="0"/>
        <v>Abril 2018</v>
      </c>
    </row>
    <row r="73" spans="5:7" x14ac:dyDescent="0.25">
      <c r="E73" t="s">
        <v>29</v>
      </c>
      <c r="F73">
        <v>2018</v>
      </c>
      <c r="G73" t="str">
        <f t="shared" si="0"/>
        <v>Mayo 2018</v>
      </c>
    </row>
    <row r="74" spans="5:7" x14ac:dyDescent="0.25">
      <c r="E74" t="s">
        <v>30</v>
      </c>
      <c r="F74">
        <v>2018</v>
      </c>
      <c r="G74" t="str">
        <f t="shared" si="0"/>
        <v>Junio 2018</v>
      </c>
    </row>
    <row r="75" spans="5:7" x14ac:dyDescent="0.25">
      <c r="E75" t="s">
        <v>31</v>
      </c>
      <c r="F75">
        <v>2018</v>
      </c>
      <c r="G75" t="str">
        <f t="shared" si="0"/>
        <v>Julio 2018</v>
      </c>
    </row>
    <row r="76" spans="5:7" x14ac:dyDescent="0.25">
      <c r="E76" t="s">
        <v>32</v>
      </c>
      <c r="F76">
        <v>2018</v>
      </c>
      <c r="G76" t="str">
        <f t="shared" si="0"/>
        <v>Agosto 2018</v>
      </c>
    </row>
    <row r="77" spans="5:7" x14ac:dyDescent="0.25">
      <c r="E77" t="s">
        <v>33</v>
      </c>
      <c r="F77">
        <v>2018</v>
      </c>
      <c r="G77" t="str">
        <f t="shared" si="0"/>
        <v>Septiembre 2018</v>
      </c>
    </row>
    <row r="78" spans="5:7" x14ac:dyDescent="0.25">
      <c r="E78" t="s">
        <v>34</v>
      </c>
      <c r="F78">
        <v>2018</v>
      </c>
      <c r="G78" t="str">
        <f t="shared" si="0"/>
        <v>Octubre 2018</v>
      </c>
    </row>
    <row r="79" spans="5:7" x14ac:dyDescent="0.25">
      <c r="E79" t="s">
        <v>35</v>
      </c>
      <c r="F79">
        <v>2018</v>
      </c>
      <c r="G79" t="str">
        <f t="shared" si="0"/>
        <v>Noviembre 2018</v>
      </c>
    </row>
    <row r="80" spans="5:7" x14ac:dyDescent="0.25">
      <c r="E80" t="s">
        <v>36</v>
      </c>
      <c r="F80">
        <v>2018</v>
      </c>
      <c r="G80" t="str">
        <f t="shared" si="0"/>
        <v>Diciembre 2018</v>
      </c>
    </row>
    <row r="81" spans="5:7" x14ac:dyDescent="0.25">
      <c r="E81" t="s">
        <v>25</v>
      </c>
      <c r="F81">
        <v>2019</v>
      </c>
      <c r="G81" t="str">
        <f t="shared" si="0"/>
        <v>Enero  2019</v>
      </c>
    </row>
    <row r="82" spans="5:7" x14ac:dyDescent="0.25">
      <c r="E82" t="s">
        <v>26</v>
      </c>
      <c r="F82">
        <v>2019</v>
      </c>
      <c r="G82" t="str">
        <f t="shared" si="0"/>
        <v>Febrero 2019</v>
      </c>
    </row>
    <row r="83" spans="5:7" x14ac:dyDescent="0.25">
      <c r="E83" t="s">
        <v>27</v>
      </c>
      <c r="F83">
        <v>2019</v>
      </c>
      <c r="G83" t="str">
        <f t="shared" si="0"/>
        <v>Marzo 2019</v>
      </c>
    </row>
    <row r="84" spans="5:7" x14ac:dyDescent="0.25">
      <c r="E84" t="s">
        <v>28</v>
      </c>
      <c r="F84">
        <v>2019</v>
      </c>
      <c r="G84" t="str">
        <f t="shared" si="0"/>
        <v>Abril 2019</v>
      </c>
    </row>
    <row r="85" spans="5:7" x14ac:dyDescent="0.25">
      <c r="E85" t="s">
        <v>29</v>
      </c>
      <c r="F85">
        <v>2019</v>
      </c>
      <c r="G85" t="str">
        <f t="shared" si="0"/>
        <v>Mayo 2019</v>
      </c>
    </row>
    <row r="86" spans="5:7" x14ac:dyDescent="0.25">
      <c r="E86" t="s">
        <v>30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31</v>
      </c>
      <c r="F87">
        <v>2019</v>
      </c>
      <c r="G87" t="str">
        <f t="shared" si="2"/>
        <v>Julio 2019</v>
      </c>
    </row>
    <row r="88" spans="5:7" x14ac:dyDescent="0.25">
      <c r="E88" t="s">
        <v>32</v>
      </c>
      <c r="F88">
        <v>2019</v>
      </c>
      <c r="G88" t="str">
        <f t="shared" si="2"/>
        <v>Agosto 2019</v>
      </c>
    </row>
    <row r="89" spans="5:7" x14ac:dyDescent="0.25">
      <c r="E89" t="s">
        <v>33</v>
      </c>
      <c r="F89">
        <v>2019</v>
      </c>
      <c r="G89" t="str">
        <f t="shared" si="2"/>
        <v>Septiembre 2019</v>
      </c>
    </row>
    <row r="90" spans="5:7" x14ac:dyDescent="0.25">
      <c r="E90" t="s">
        <v>34</v>
      </c>
      <c r="F90">
        <v>2019</v>
      </c>
      <c r="G90" t="str">
        <f t="shared" si="2"/>
        <v>Octubre 2019</v>
      </c>
    </row>
    <row r="91" spans="5:7" x14ac:dyDescent="0.25">
      <c r="E91" t="s">
        <v>35</v>
      </c>
      <c r="F91">
        <v>2019</v>
      </c>
      <c r="G91" t="str">
        <f t="shared" si="2"/>
        <v>Noviembre 2019</v>
      </c>
    </row>
    <row r="92" spans="5:7" x14ac:dyDescent="0.25">
      <c r="E92" t="s">
        <v>36</v>
      </c>
      <c r="F92">
        <v>2019</v>
      </c>
      <c r="G92" t="str">
        <f t="shared" si="2"/>
        <v>Diciembre 2019</v>
      </c>
    </row>
    <row r="93" spans="5:7" x14ac:dyDescent="0.25">
      <c r="E93" t="s">
        <v>25</v>
      </c>
      <c r="F93">
        <v>2020</v>
      </c>
      <c r="G93" t="str">
        <f t="shared" si="2"/>
        <v>Enero  2020</v>
      </c>
    </row>
    <row r="94" spans="5:7" x14ac:dyDescent="0.25">
      <c r="E94" t="s">
        <v>26</v>
      </c>
      <c r="F94">
        <v>2020</v>
      </c>
      <c r="G94" t="str">
        <f t="shared" si="2"/>
        <v>Febrero 2020</v>
      </c>
    </row>
    <row r="95" spans="5:7" x14ac:dyDescent="0.25">
      <c r="E95" t="s">
        <v>27</v>
      </c>
      <c r="F95">
        <v>2020</v>
      </c>
      <c r="G95" t="str">
        <f t="shared" si="2"/>
        <v>Marzo 2020</v>
      </c>
    </row>
    <row r="96" spans="5:7" x14ac:dyDescent="0.25">
      <c r="E96" t="s">
        <v>28</v>
      </c>
      <c r="F96">
        <v>2020</v>
      </c>
      <c r="G96" t="str">
        <f t="shared" si="2"/>
        <v>Abril 2020</v>
      </c>
    </row>
    <row r="97" spans="5:7" x14ac:dyDescent="0.25">
      <c r="E97" t="s">
        <v>29</v>
      </c>
      <c r="F97">
        <v>2020</v>
      </c>
      <c r="G97" t="str">
        <f t="shared" si="2"/>
        <v>Mayo 2020</v>
      </c>
    </row>
    <row r="98" spans="5:7" x14ac:dyDescent="0.25">
      <c r="E98" t="s">
        <v>30</v>
      </c>
      <c r="F98">
        <v>2020</v>
      </c>
      <c r="G98" t="str">
        <f t="shared" si="2"/>
        <v>Junio 2020</v>
      </c>
    </row>
    <row r="99" spans="5:7" x14ac:dyDescent="0.25">
      <c r="E99" t="s">
        <v>31</v>
      </c>
      <c r="F99">
        <v>2020</v>
      </c>
      <c r="G99" t="str">
        <f t="shared" si="2"/>
        <v>Julio 2020</v>
      </c>
    </row>
    <row r="100" spans="5:7" x14ac:dyDescent="0.25">
      <c r="E100" t="s">
        <v>32</v>
      </c>
      <c r="F100">
        <v>2020</v>
      </c>
      <c r="G100" t="str">
        <f t="shared" si="2"/>
        <v>Agosto 2020</v>
      </c>
    </row>
    <row r="101" spans="5:7" x14ac:dyDescent="0.25">
      <c r="E101" t="s">
        <v>33</v>
      </c>
      <c r="F101">
        <v>2020</v>
      </c>
      <c r="G101" t="str">
        <f t="shared" si="2"/>
        <v>Septiembre 2020</v>
      </c>
    </row>
    <row r="102" spans="5:7" x14ac:dyDescent="0.25">
      <c r="E102" t="s">
        <v>34</v>
      </c>
      <c r="F102">
        <v>2020</v>
      </c>
      <c r="G102" t="str">
        <f t="shared" si="2"/>
        <v>Octubre 2020</v>
      </c>
    </row>
    <row r="103" spans="5:7" x14ac:dyDescent="0.25">
      <c r="E103" t="s">
        <v>35</v>
      </c>
      <c r="F103">
        <v>2020</v>
      </c>
      <c r="G103" t="str">
        <f t="shared" si="2"/>
        <v>Noviembre 2020</v>
      </c>
    </row>
    <row r="104" spans="5:7" x14ac:dyDescent="0.25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188</v>
      </c>
      <c r="B3" s="80" t="s">
        <v>187</v>
      </c>
      <c r="C3" s="80" t="s">
        <v>179</v>
      </c>
      <c r="D3" s="80" t="s">
        <v>166</v>
      </c>
      <c r="E3" s="80" t="s">
        <v>167</v>
      </c>
      <c r="F3" s="80" t="s">
        <v>168</v>
      </c>
      <c r="G3" s="80" t="s">
        <v>169</v>
      </c>
      <c r="H3" s="80" t="s">
        <v>170</v>
      </c>
      <c r="I3" s="80" t="s">
        <v>180</v>
      </c>
      <c r="J3" s="80" t="s">
        <v>181</v>
      </c>
      <c r="K3" s="80" t="s">
        <v>182</v>
      </c>
      <c r="L3" s="80" t="s">
        <v>183</v>
      </c>
      <c r="M3" s="80" t="s">
        <v>184</v>
      </c>
      <c r="N3" s="80" t="s">
        <v>185</v>
      </c>
    </row>
    <row r="4" spans="1:15" ht="15" customHeight="1" x14ac:dyDescent="0.25">
      <c r="A4" s="124" t="s">
        <v>186</v>
      </c>
      <c r="B4" s="73" t="s">
        <v>176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200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177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176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178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177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176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201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177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H31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16</v>
      </c>
      <c r="B3" s="5" t="s">
        <v>208</v>
      </c>
    </row>
    <row r="4" spans="1:8" x14ac:dyDescent="0.25">
      <c r="B4" t="s">
        <v>75</v>
      </c>
      <c r="E4" t="s">
        <v>209</v>
      </c>
      <c r="F4" t="s">
        <v>76</v>
      </c>
      <c r="G4" t="s">
        <v>210</v>
      </c>
      <c r="H4" t="s">
        <v>211</v>
      </c>
    </row>
    <row r="5" spans="1:8" x14ac:dyDescent="0.25">
      <c r="A5" s="5" t="s">
        <v>212</v>
      </c>
      <c r="B5" t="s">
        <v>11</v>
      </c>
      <c r="C5" t="s">
        <v>10</v>
      </c>
      <c r="D5" t="s">
        <v>24</v>
      </c>
      <c r="F5" t="s">
        <v>11</v>
      </c>
    </row>
    <row r="6" spans="1:8" x14ac:dyDescent="0.25">
      <c r="A6" s="54" t="s">
        <v>166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161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213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167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161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214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168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161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215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169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161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216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170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161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217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180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161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218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181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161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219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211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D56"/>
  <sheetViews>
    <sheetView workbookViewId="0">
      <selection activeCell="B23" sqref="B23"/>
    </sheetView>
  </sheetViews>
  <sheetFormatPr baseColWidth="10" defaultColWidth="9.140625" defaultRowHeight="15" x14ac:dyDescent="0.25"/>
  <cols>
    <col min="1" max="1" width="25.85546875" bestFit="1" customWidth="1"/>
    <col min="2" max="2" width="22.4257812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16</v>
      </c>
      <c r="B4" s="5" t="s">
        <v>208</v>
      </c>
    </row>
    <row r="5" spans="1:4" x14ac:dyDescent="0.25">
      <c r="A5" s="5" t="s">
        <v>212</v>
      </c>
      <c r="B5" t="s">
        <v>75</v>
      </c>
      <c r="C5" t="s">
        <v>76</v>
      </c>
      <c r="D5" t="s">
        <v>211</v>
      </c>
    </row>
    <row r="6" spans="1:4" x14ac:dyDescent="0.25">
      <c r="A6" s="54" t="s">
        <v>166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220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221</v>
      </c>
      <c r="B12" s="7">
        <v>2</v>
      </c>
      <c r="C12" s="7"/>
      <c r="D12" s="7">
        <v>2</v>
      </c>
    </row>
    <row r="13" spans="1:4" x14ac:dyDescent="0.25">
      <c r="A13" s="54" t="s">
        <v>213</v>
      </c>
      <c r="B13" s="7">
        <v>4</v>
      </c>
      <c r="C13" s="7"/>
      <c r="D13" s="7">
        <v>4</v>
      </c>
    </row>
    <row r="14" spans="1:4" x14ac:dyDescent="0.25">
      <c r="A14" s="54" t="s">
        <v>167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220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221</v>
      </c>
      <c r="B20" s="7">
        <v>3</v>
      </c>
      <c r="C20" s="7"/>
      <c r="D20" s="7">
        <v>3</v>
      </c>
    </row>
    <row r="21" spans="1:4" x14ac:dyDescent="0.25">
      <c r="A21" s="54" t="s">
        <v>214</v>
      </c>
      <c r="B21" s="7">
        <v>6</v>
      </c>
      <c r="C21" s="7">
        <v>1</v>
      </c>
      <c r="D21" s="7">
        <v>7</v>
      </c>
    </row>
    <row r="22" spans="1:4" x14ac:dyDescent="0.25">
      <c r="A22" s="54" t="s">
        <v>168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222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221</v>
      </c>
      <c r="B28" s="7">
        <v>3</v>
      </c>
      <c r="C28" s="7"/>
      <c r="D28" s="7">
        <v>3</v>
      </c>
    </row>
    <row r="29" spans="1:4" x14ac:dyDescent="0.25">
      <c r="A29" s="54" t="s">
        <v>215</v>
      </c>
      <c r="B29" s="7">
        <v>7</v>
      </c>
      <c r="C29" s="7">
        <v>1</v>
      </c>
      <c r="D29" s="7">
        <v>8</v>
      </c>
    </row>
    <row r="30" spans="1:4" x14ac:dyDescent="0.25">
      <c r="A30" s="54" t="s">
        <v>169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222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221</v>
      </c>
      <c r="B36" s="7">
        <v>1</v>
      </c>
      <c r="C36" s="7"/>
      <c r="D36" s="7">
        <v>1</v>
      </c>
    </row>
    <row r="37" spans="1:4" x14ac:dyDescent="0.25">
      <c r="A37" s="54" t="s">
        <v>216</v>
      </c>
      <c r="B37" s="7">
        <v>2</v>
      </c>
      <c r="C37" s="7"/>
      <c r="D37" s="7">
        <v>2</v>
      </c>
    </row>
    <row r="38" spans="1:4" x14ac:dyDescent="0.25">
      <c r="A38" s="54" t="s">
        <v>170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222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220</v>
      </c>
      <c r="B44" s="7">
        <v>2</v>
      </c>
      <c r="C44" s="7"/>
      <c r="D44" s="7">
        <v>2</v>
      </c>
    </row>
    <row r="45" spans="1:4" x14ac:dyDescent="0.25">
      <c r="A45" s="54" t="s">
        <v>217</v>
      </c>
      <c r="B45" s="7">
        <v>3</v>
      </c>
      <c r="C45" s="7"/>
      <c r="D45" s="7">
        <v>3</v>
      </c>
    </row>
    <row r="46" spans="1:4" x14ac:dyDescent="0.25">
      <c r="A46" s="54" t="s">
        <v>180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222</v>
      </c>
      <c r="B49" s="7">
        <v>2</v>
      </c>
      <c r="C49" s="7"/>
      <c r="D49" s="7">
        <v>2</v>
      </c>
    </row>
    <row r="50" spans="1:4" x14ac:dyDescent="0.25">
      <c r="A50" s="54" t="s">
        <v>218</v>
      </c>
      <c r="B50" s="7">
        <v>2</v>
      </c>
      <c r="C50" s="7"/>
      <c r="D50" s="7">
        <v>2</v>
      </c>
    </row>
    <row r="51" spans="1:4" x14ac:dyDescent="0.25">
      <c r="A51" s="54" t="s">
        <v>181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222</v>
      </c>
      <c r="B54" s="7">
        <v>1</v>
      </c>
      <c r="C54" s="7"/>
      <c r="D54" s="7">
        <v>1</v>
      </c>
    </row>
    <row r="55" spans="1:4" x14ac:dyDescent="0.25">
      <c r="A55" s="54" t="s">
        <v>219</v>
      </c>
      <c r="B55" s="7">
        <v>1</v>
      </c>
      <c r="C55" s="7"/>
      <c r="D55" s="7">
        <v>1</v>
      </c>
    </row>
    <row r="56" spans="1:4" x14ac:dyDescent="0.25">
      <c r="A56" s="54" t="s">
        <v>211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e70f9678-d9a4-4cfa-8c44-20482d8adc9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Maria Rodriguez</cp:lastModifiedBy>
  <cp:lastPrinted>2014-06-10T15:49:41Z</cp:lastPrinted>
  <dcterms:created xsi:type="dcterms:W3CDTF">2014-06-09T18:58:16Z</dcterms:created>
  <dcterms:modified xsi:type="dcterms:W3CDTF">2017-02-03T16:32:47Z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